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мущество деятельность\"/>
    </mc:Choice>
  </mc:AlternateContent>
  <bookViews>
    <workbookView xWindow="120" yWindow="192" windowWidth="15480" windowHeight="7932" activeTab="1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52511"/>
</workbook>
</file>

<file path=xl/calcChain.xml><?xml version="1.0" encoding="utf-8"?>
<calcChain xmlns="http://schemas.openxmlformats.org/spreadsheetml/2006/main">
  <c r="BG10" i="5" l="1"/>
  <c r="BG12" i="5" s="1"/>
  <c r="AY10" i="5"/>
  <c r="AY12" i="5" s="1"/>
  <c r="AQ10" i="5"/>
  <c r="AQ12" i="5" s="1"/>
  <c r="AI10" i="5"/>
  <c r="AI12" i="5" s="1"/>
  <c r="AX102" i="4"/>
  <c r="AX104" i="4"/>
  <c r="AX103" i="4"/>
  <c r="AX97" i="4"/>
  <c r="AX105" i="4"/>
  <c r="AJ105" i="4" l="1"/>
  <c r="AJ104" i="4"/>
  <c r="AJ103" i="4"/>
  <c r="AJ102" i="4"/>
  <c r="AJ106" i="4" s="1"/>
  <c r="AH68" i="4"/>
  <c r="AX106" i="4" l="1"/>
  <c r="AW19" i="4" l="1"/>
  <c r="AW24" i="4"/>
  <c r="AW27" i="4"/>
  <c r="AP27" i="4" l="1"/>
  <c r="AP24" i="4"/>
  <c r="AP19" i="4"/>
  <c r="AH70" i="4" l="1"/>
  <c r="BG11" i="5"/>
  <c r="AY11" i="5"/>
  <c r="AR68" i="4" l="1"/>
  <c r="AR66" i="4"/>
  <c r="AP30" i="4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<sst xmlns="http://schemas.openxmlformats.org/spreadsheetml/2006/main" count="274" uniqueCount="183">
  <si>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</si>
  <si>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</si>
  <si>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</si>
  <si>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</si>
  <si>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</si>
  <si>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</si>
  <si>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</si>
  <si>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</si>
  <si>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</si>
  <si>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</si>
  <si>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</si>
  <si>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</si>
  <si>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</si>
  <si>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</si>
  <si>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</si>
  <si>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</si>
  <si>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</si>
  <si>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</si>
  <si>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</si>
  <si>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</si>
  <si>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</si>
  <si>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</si>
  <si>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</si>
  <si>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</si>
  <si>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</si>
  <si>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</si>
  <si>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</si>
  <si>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</si>
  <si>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</si>
  <si>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</si>
  <si>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</si>
  <si>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</si>
  <si>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</si>
  <si>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</si>
  <si>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</si>
  <si>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</si>
  <si>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</si>
  <si>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</si>
  <si>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</si>
  <si>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</si>
  <si>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</si>
  <si>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</si>
  <si>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</si>
  <si>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</si>
  <si>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</si>
  <si>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</si>
  <si>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</si>
  <si>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</si>
  <si>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</si>
  <si>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</si>
  <si>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</si>
  <si>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</si>
  <si>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</si>
  <si>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</si>
  <si>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</si>
  <si>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</si>
  <si>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</si>
  <si>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</si>
  <si>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</si>
  <si>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</si>
  <si>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</si>
  <si>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</si>
  <si>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</si>
  <si>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</si>
  <si>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</si>
  <si>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</si>
  <si>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</si>
  <si>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</si>
  <si>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</si>
  <si>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</si>
  <si>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</si>
  <si>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</si>
  <si>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</si>
  <si>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</si>
  <si>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</si>
  <si>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</si>
  <si>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</si>
  <si>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</si>
  <si>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</si>
  <si>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</si>
  <si>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</si>
  <si>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</si>
  <si>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</si>
  <si>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</si>
  <si>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</si>
  <si>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</si>
  <si>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</si>
  <si>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</si>
  <si>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</si>
  <si>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</si>
  <si>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</si>
  <si>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</si>
  <si>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</si>
  <si>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</si>
  <si>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</si>
  <si>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</si>
  <si>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</si>
  <si>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</si>
  <si>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</si>
  <si>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</si>
  <si>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</si>
  <si>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</si>
  <si>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</si>
  <si>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</si>
  <si>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</si>
  <si>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</si>
  <si>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</si>
  <si>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</si>
  <si>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</si>
  <si>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</si>
  <si>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</si>
  <si>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</si>
  <si>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</si>
  <si>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</si>
  <si>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</si>
  <si>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</si>
  <si>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</si>
  <si>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</si>
  <si>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</si>
  <si>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</si>
  <si>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</si>
  <si>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</si>
  <si>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</si>
  <si>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</si>
  <si>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</si>
  <si>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</si>
  <si>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</si>
  <si>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</si>
  <si>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</si>
  <si>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</si>
  <si>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</si>
  <si>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</si>
  <si>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</si>
  <si>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</si>
  <si>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</si>
  <si>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</si>
  <si>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</si>
  <si>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</si>
  <si>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</si>
  <si>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бессрочно</t>
  </si>
  <si>
    <t>5 лет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</si>
  <si>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</si>
  <si>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</si>
  <si>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</si>
  <si>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</si>
  <si>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</si>
  <si>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</si>
  <si>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</si>
  <si>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</si>
  <si>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</si>
  <si>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</si>
  <si>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</si>
  <si>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Физические лица</t>
  </si>
  <si>
    <t>Исполняющий обязанности начальника управления культуры администрации района Бабишева А.В.</t>
  </si>
  <si>
    <t>Заместитель главы района по социальным вопросам Липунова О.В.</t>
  </si>
  <si>
    <t>Главный специалист отдела претензионно-исковой работы управления правового обеспечения и организации местного самоуправления администрации района Петрова Е.Н.</t>
  </si>
  <si>
    <t>Ведущий специалист отдела по жилищным вопросам и муниципальной собственности администрации района Сенацкая Н.В.</t>
  </si>
  <si>
    <t>выполнено_________________________________________________________________________</t>
  </si>
  <si>
    <t>МАУ "МБ"</t>
  </si>
  <si>
    <t>Директор __________________________________А. И. Князькова</t>
  </si>
  <si>
    <t>Главный  бухгалтер___________________________А. В. Радченко</t>
  </si>
  <si>
    <t xml:space="preserve">Федеральные законы, муниципальные правовые акты, Устав </t>
  </si>
  <si>
    <t>1. Основные: деятельность библиотек и архивов</t>
  </si>
  <si>
    <t xml:space="preserve">выполнение машинописных работ на компьютере;
выдача изданий из читального зала;
выполнение библиографических справок;
обслуживание читателей по Межбиблиотечному абонементу; 
ксерокопирование документов;
прокат грампластинок, аудиокассет, видеокассет;
выдача изданий из отдела заказов на дом;
сканирование текста; 
распечатка текста на принтере;
передача и прием корреспонденции по электронной почте;
запись информации из электронных баз данных  на электронный носи-тель;
работа в Интернете;
выполнение сложной тематической справки из Интернета;
распечатка информации из Интернета;
распечатка информации из электронных баз данных. 
</t>
  </si>
  <si>
    <t>Положение по платным услугам МАУ "МБ"</t>
  </si>
  <si>
    <t>Устав МАУ "МБ"</t>
  </si>
  <si>
    <t>Постановление администрации Нижневартовского района от 22.12.2017 № 2684</t>
  </si>
  <si>
    <t>Председатель местной татаро-башкирской общественной организации "Курай" (Флейта) Нижневартовского района, библиотекарь МАУ "МБ" Залилова Р.С.</t>
  </si>
  <si>
    <t>1-36, 2-0, 3-18, 4-0, 5-7, 6-0, 7-0, 8-0, 9-0</t>
  </si>
  <si>
    <t>п. Излучинск, Школьная, д. 7</t>
  </si>
  <si>
    <t>2019г</t>
  </si>
  <si>
    <t>2019г.</t>
  </si>
  <si>
    <t>2019 г.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</si>
  <si>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</si>
  <si>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1-36, 2-0, 3-13, 4-0, 5-7, 6-0, 7-0, 8-0, 9-0</t>
  </si>
  <si>
    <t xml:space="preserve">от 31.01.2021 № </t>
  </si>
  <si>
    <t>на 1 января 2021 г.</t>
  </si>
  <si>
    <t>2019 г. - 869269,74____________________________________________________________________</t>
  </si>
  <si>
    <t>2019 г.-1196513,53 _____________________________________________________________________</t>
  </si>
  <si>
    <t>2020г</t>
  </si>
  <si>
    <t>2020г.</t>
  </si>
  <si>
    <t>2020 г.</t>
  </si>
  <si>
    <t>"06" февраля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</si>
</sst>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1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1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1" fillId="0" borderId="4" xfId="0" applyNumberFormat="1" applyFont="1" applyFill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13" fillId="0" borderId="1" xfId="0" applyNumberFormat="1" applyFont="1" applyBorder="1" applyAlignment="1"/>
    <xf numFmtId="4" fontId="12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AK19" sqref="AK19"/>
    </sheetView>
  </sheetViews>
  <sheetFormatPr defaultColWidth="9.109375" defaultRowHeight="13.8" x14ac:dyDescent="0.25"/>
  <cols>
    <col min="1" max="77" width="1.33203125" style="1" customWidth="1"/>
    <col min="78" max="16384" width="9.109375" style="1"/>
  </cols>
  <sheetData>
    <row r="2" spans="2:70" x14ac:dyDescent="0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158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175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1" t="s">
        <v>3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1" t="s">
        <v>4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1" t="s">
        <v>5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1" t="s">
        <v>176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136</v>
      </c>
      <c r="V21" s="30" t="s">
        <v>158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2:70" x14ac:dyDescent="0.25">
      <c r="B22" s="1" t="s">
        <v>137</v>
      </c>
      <c r="P22" s="30" t="s">
        <v>169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70" x14ac:dyDescent="0.25">
      <c r="B23" s="1" t="s">
        <v>135</v>
      </c>
      <c r="O23" s="30" t="s">
        <v>129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3"/>
  <sheetViews>
    <sheetView tabSelected="1" topLeftCell="A40" workbookViewId="0">
      <selection activeCell="BQ42" sqref="BQ42"/>
    </sheetView>
  </sheetViews>
  <sheetFormatPr defaultColWidth="9.109375" defaultRowHeight="13.8" x14ac:dyDescent="0.25"/>
  <cols>
    <col min="1" max="20" width="1.33203125" style="1" customWidth="1"/>
    <col min="21" max="21" width="5" style="1" customWidth="1"/>
    <col min="22" max="47" width="1.33203125" style="1" customWidth="1"/>
    <col min="48" max="48" width="1.6640625" style="1" customWidth="1"/>
    <col min="49" max="68" width="1.33203125" style="1" customWidth="1"/>
    <col min="69" max="78" width="9.33203125" style="1" customWidth="1"/>
    <col min="79" max="16384" width="9.109375" style="1"/>
  </cols>
  <sheetData>
    <row r="1" spans="2:70" ht="12.15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65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15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4" t="s">
        <v>14</v>
      </c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 t="s">
        <v>15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34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 t="s">
        <v>13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"/>
      <c r="BM8" s="3"/>
      <c r="BN8" s="3"/>
      <c r="BO8" s="3"/>
      <c r="BP8" s="3"/>
      <c r="BQ8" s="2"/>
      <c r="BR8" s="2"/>
    </row>
    <row r="9" spans="2:70" x14ac:dyDescent="0.25">
      <c r="B9" s="57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>
        <v>2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>
        <v>3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61">
        <v>4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3"/>
      <c r="BM9" s="3"/>
      <c r="BN9" s="3"/>
      <c r="BO9" s="3"/>
      <c r="BP9" s="3"/>
      <c r="BQ9" s="2"/>
      <c r="BR9" s="2"/>
    </row>
    <row r="10" spans="2:70" ht="60.45" customHeight="1" x14ac:dyDescent="0.25">
      <c r="B10" s="58" t="s">
        <v>162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63" t="s">
        <v>161</v>
      </c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5"/>
      <c r="BL10" s="3"/>
      <c r="BM10" s="3"/>
      <c r="BN10" s="3"/>
      <c r="BO10" s="3"/>
      <c r="BP10" s="3"/>
      <c r="BQ10" s="2"/>
      <c r="BR10" s="2"/>
    </row>
    <row r="11" spans="2:70" x14ac:dyDescent="0.25">
      <c r="B11" s="36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62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2"/>
      <c r="BM11" s="2"/>
      <c r="BN11" s="2"/>
      <c r="BO11" s="2"/>
      <c r="BP11" s="2"/>
      <c r="BQ11" s="2"/>
      <c r="BR11" s="2"/>
    </row>
    <row r="12" spans="2:70" ht="12.75" customHeight="1" x14ac:dyDescent="0.25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.15" customHeight="1" x14ac:dyDescent="0.25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14.25" customHeight="1" x14ac:dyDescent="0.25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70" ht="12.75" customHeight="1" x14ac:dyDescent="0.25"/>
    <row r="16" spans="2:70" ht="29.25" customHeight="1" x14ac:dyDescent="0.25">
      <c r="B16" s="50" t="s">
        <v>19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 t="s">
        <v>20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0" t="s">
        <v>21</v>
      </c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  <row r="17" spans="2:63" x14ac:dyDescent="0.25">
      <c r="B17" s="32">
        <v>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>
        <v>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2">
        <v>3</v>
      </c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2:63" ht="284.7" customHeight="1" x14ac:dyDescent="0.25">
      <c r="B18" s="52" t="s">
        <v>163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4" t="s">
        <v>152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6"/>
      <c r="AR18" s="54" t="s">
        <v>164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</row>
    <row r="20" spans="2:63" x14ac:dyDescent="0.25">
      <c r="B20" s="1" t="s">
        <v>22</v>
      </c>
    </row>
    <row r="21" spans="2:63" x14ac:dyDescent="0.25">
      <c r="B21" s="1" t="s">
        <v>23</v>
      </c>
    </row>
    <row r="22" spans="2:63" ht="9.75" customHeight="1" x14ac:dyDescent="0.25"/>
    <row r="23" spans="2:63" x14ac:dyDescent="0.25">
      <c r="B23" s="36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4" t="s">
        <v>27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2" t="s">
        <v>28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2:63" ht="46.5" customHeight="1" x14ac:dyDescent="0.25">
      <c r="B24" s="34" t="s">
        <v>25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4" t="s">
        <v>26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2:63" x14ac:dyDescent="0.25">
      <c r="B25" s="32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>
        <v>2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2">
        <v>3</v>
      </c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2">
        <v>4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2:63" ht="36" customHeight="1" x14ac:dyDescent="0.25">
      <c r="B26" s="44" t="s">
        <v>165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4" t="s">
        <v>165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47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9"/>
      <c r="AY26" s="44" t="s">
        <v>139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6"/>
    </row>
    <row r="28" spans="2:63" x14ac:dyDescent="0.25">
      <c r="B28" s="1" t="s">
        <v>29</v>
      </c>
    </row>
    <row r="30" spans="2:63" ht="42.75" customHeight="1" x14ac:dyDescent="0.25">
      <c r="B30" s="34" t="s">
        <v>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4" t="s">
        <v>31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4" t="s">
        <v>34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4" t="s">
        <v>35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</row>
    <row r="31" spans="2:63" ht="44.4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4" t="s">
        <v>33</v>
      </c>
      <c r="O31" s="35"/>
      <c r="P31" s="35"/>
      <c r="Q31" s="35"/>
      <c r="R31" s="35"/>
      <c r="S31" s="35"/>
      <c r="T31" s="35"/>
      <c r="U31" s="35"/>
      <c r="V31" s="35"/>
      <c r="W31" s="34" t="s">
        <v>32</v>
      </c>
      <c r="X31" s="35"/>
      <c r="Y31" s="35"/>
      <c r="Z31" s="35"/>
      <c r="AA31" s="35"/>
      <c r="AB31" s="35"/>
      <c r="AC31" s="35"/>
      <c r="AD31" s="35"/>
      <c r="AE31" s="35"/>
      <c r="AF31" s="34" t="s">
        <v>33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32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</row>
    <row r="32" spans="2:63" ht="27" customHeight="1" x14ac:dyDescent="0.25">
      <c r="B32" s="88" t="s">
        <v>36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36">
        <v>51.5</v>
      </c>
      <c r="O32" s="37"/>
      <c r="P32" s="37"/>
      <c r="Q32" s="37"/>
      <c r="R32" s="37"/>
      <c r="S32" s="37"/>
      <c r="T32" s="37"/>
      <c r="U32" s="37"/>
      <c r="V32" s="37"/>
      <c r="W32" s="36">
        <v>51.5</v>
      </c>
      <c r="X32" s="37"/>
      <c r="Y32" s="37"/>
      <c r="Z32" s="37"/>
      <c r="AA32" s="37"/>
      <c r="AB32" s="37"/>
      <c r="AC32" s="37"/>
      <c r="AD32" s="37"/>
      <c r="AE32" s="37"/>
      <c r="AF32" s="32" t="s">
        <v>98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32" t="s">
        <v>98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6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3" spans="2:63" ht="27" customHeight="1" x14ac:dyDescent="0.25">
      <c r="B33" s="88" t="s">
        <v>37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36">
        <v>50.5</v>
      </c>
      <c r="O33" s="37"/>
      <c r="P33" s="37"/>
      <c r="Q33" s="37"/>
      <c r="R33" s="37"/>
      <c r="S33" s="37"/>
      <c r="T33" s="37"/>
      <c r="U33" s="37"/>
      <c r="V33" s="37"/>
      <c r="W33" s="36">
        <v>51</v>
      </c>
      <c r="X33" s="37"/>
      <c r="Y33" s="37"/>
      <c r="Z33" s="37"/>
      <c r="AA33" s="37"/>
      <c r="AB33" s="37"/>
      <c r="AC33" s="37"/>
      <c r="AD33" s="37"/>
      <c r="AE33" s="37"/>
      <c r="AF33" s="32" t="s">
        <v>98</v>
      </c>
      <c r="AG33" s="33"/>
      <c r="AH33" s="33"/>
      <c r="AI33" s="33"/>
      <c r="AJ33" s="33"/>
      <c r="AK33" s="33"/>
      <c r="AL33" s="33"/>
      <c r="AM33" s="33"/>
      <c r="AN33" s="33"/>
      <c r="AO33" s="33"/>
      <c r="AP33" s="32" t="s">
        <v>98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6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2:63" ht="36" customHeight="1" x14ac:dyDescent="0.25">
      <c r="B34" s="88" t="s">
        <v>38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36">
        <v>61</v>
      </c>
      <c r="O34" s="37"/>
      <c r="P34" s="37"/>
      <c r="Q34" s="37"/>
      <c r="R34" s="37"/>
      <c r="S34" s="37"/>
      <c r="T34" s="37"/>
      <c r="U34" s="37"/>
      <c r="V34" s="37"/>
      <c r="W34" s="36">
        <v>56</v>
      </c>
      <c r="X34" s="37"/>
      <c r="Y34" s="37"/>
      <c r="Z34" s="37"/>
      <c r="AA34" s="37"/>
      <c r="AB34" s="37"/>
      <c r="AC34" s="37"/>
      <c r="AD34" s="37"/>
      <c r="AE34" s="37"/>
      <c r="AF34" s="90" t="s">
        <v>168</v>
      </c>
      <c r="AG34" s="91"/>
      <c r="AH34" s="91"/>
      <c r="AI34" s="91"/>
      <c r="AJ34" s="91"/>
      <c r="AK34" s="91"/>
      <c r="AL34" s="91"/>
      <c r="AM34" s="91"/>
      <c r="AN34" s="91"/>
      <c r="AO34" s="92"/>
      <c r="AP34" s="90" t="s">
        <v>174</v>
      </c>
      <c r="AQ34" s="91"/>
      <c r="AR34" s="91"/>
      <c r="AS34" s="91"/>
      <c r="AT34" s="91"/>
      <c r="AU34" s="91"/>
      <c r="AV34" s="91"/>
      <c r="AW34" s="91"/>
      <c r="AX34" s="91"/>
      <c r="AY34" s="92"/>
      <c r="AZ34" s="85" t="s">
        <v>98</v>
      </c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7"/>
    </row>
    <row r="35" spans="2:63" x14ac:dyDescent="0.25">
      <c r="B35" s="5" t="s">
        <v>39</v>
      </c>
    </row>
    <row r="36" spans="2:63" x14ac:dyDescent="0.25">
      <c r="B36" s="5" t="s">
        <v>40</v>
      </c>
    </row>
    <row r="38" spans="2:63" x14ac:dyDescent="0.25">
      <c r="B38" s="1" t="s">
        <v>41</v>
      </c>
    </row>
    <row r="40" spans="2:63" x14ac:dyDescent="0.25">
      <c r="B40" s="36" t="s">
        <v>42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</row>
    <row r="41" spans="2:63" x14ac:dyDescent="0.25">
      <c r="B41" s="36" t="s">
        <v>43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6" t="s">
        <v>44</v>
      </c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2:63" ht="57.15" customHeight="1" x14ac:dyDescent="0.25">
      <c r="B42" s="83" t="s">
        <v>45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3" t="s">
        <v>46</v>
      </c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3" t="s">
        <v>45</v>
      </c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3" t="s">
        <v>46</v>
      </c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</row>
    <row r="43" spans="2:63" ht="14.4" x14ac:dyDescent="0.3">
      <c r="B43" s="38">
        <v>61750.09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8"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/>
      <c r="AI43" s="38">
        <v>64607.49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40"/>
      <c r="AY43" s="41">
        <v>0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3"/>
    </row>
    <row r="45" spans="2:63" x14ac:dyDescent="0.25">
      <c r="B45" s="1" t="s">
        <v>47</v>
      </c>
    </row>
    <row r="47" spans="2:63" ht="30.75" customHeight="1" x14ac:dyDescent="0.25">
      <c r="B47" s="54" t="s">
        <v>48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34" t="s">
        <v>49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2" t="s">
        <v>50</v>
      </c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</row>
    <row r="48" spans="2:63" x14ac:dyDescent="0.25">
      <c r="B48" s="32">
        <v>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>
        <v>2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2">
        <v>3</v>
      </c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</row>
    <row r="49" spans="2:63" ht="63" customHeight="1" x14ac:dyDescent="0.25">
      <c r="B49" s="78" t="s">
        <v>153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66" t="s">
        <v>166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/>
      <c r="AR49" s="72" t="s">
        <v>140</v>
      </c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4"/>
    </row>
    <row r="50" spans="2:63" ht="63.75" customHeight="1" x14ac:dyDescent="0.25">
      <c r="B50" s="80" t="s">
        <v>167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69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1"/>
      <c r="AR50" s="75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7"/>
    </row>
    <row r="51" spans="2:63" ht="54" customHeight="1" x14ac:dyDescent="0.25">
      <c r="B51" s="78" t="s">
        <v>154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69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1"/>
      <c r="AR51" s="75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7"/>
    </row>
    <row r="52" spans="2:63" ht="66.599999999999994" customHeight="1" x14ac:dyDescent="0.25">
      <c r="B52" s="78" t="s">
        <v>155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69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1"/>
      <c r="AR52" s="75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7"/>
    </row>
    <row r="53" spans="2:63" ht="73.5" customHeight="1" x14ac:dyDescent="0.25">
      <c r="B53" s="78" t="s">
        <v>156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69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1"/>
      <c r="AR53" s="75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7"/>
    </row>
  </sheetData>
  <mergeCells count="87">
    <mergeCell ref="AZ33:BK33"/>
    <mergeCell ref="AF32:AO32"/>
    <mergeCell ref="AP32:AY32"/>
    <mergeCell ref="N33:V33"/>
    <mergeCell ref="B34:M34"/>
    <mergeCell ref="N34:V34"/>
    <mergeCell ref="B32:M32"/>
    <mergeCell ref="N32:V32"/>
    <mergeCell ref="AF33:AO33"/>
    <mergeCell ref="AP33:AY33"/>
    <mergeCell ref="V49:AQ53"/>
    <mergeCell ref="AR49:BK53"/>
    <mergeCell ref="B52:U52"/>
    <mergeCell ref="B53:U53"/>
    <mergeCell ref="B51:U51"/>
    <mergeCell ref="B50:U50"/>
    <mergeCell ref="B49:U49"/>
    <mergeCell ref="AZ7:BK8"/>
    <mergeCell ref="AL9:AY9"/>
    <mergeCell ref="AZ9:BK9"/>
    <mergeCell ref="AZ11:BK11"/>
    <mergeCell ref="AL10:AY10"/>
    <mergeCell ref="AZ10:BK10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16:U16"/>
    <mergeCell ref="V16:AQ16"/>
    <mergeCell ref="AR16:BK16"/>
    <mergeCell ref="B17:U17"/>
    <mergeCell ref="V17:AQ17"/>
    <mergeCell ref="AR17:BK17"/>
    <mergeCell ref="B25:Q25"/>
    <mergeCell ref="R25:AK25"/>
    <mergeCell ref="N30:AE30"/>
    <mergeCell ref="AF30:AY30"/>
    <mergeCell ref="B30:M31"/>
    <mergeCell ref="B26:Q26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AL25:AX25"/>
    <mergeCell ref="AY25:BK25"/>
    <mergeCell ref="AZ32:BK32"/>
    <mergeCell ref="B43:Q43"/>
    <mergeCell ref="R43:AH43"/>
    <mergeCell ref="AI43:AX43"/>
    <mergeCell ref="AY43:BK43"/>
    <mergeCell ref="B40:BK40"/>
    <mergeCell ref="B41:AH41"/>
    <mergeCell ref="AI41:BK41"/>
    <mergeCell ref="B42:Q42"/>
    <mergeCell ref="R42:AH42"/>
    <mergeCell ref="AI42:AX42"/>
    <mergeCell ref="AY42:BK42"/>
    <mergeCell ref="W32:AE32"/>
    <mergeCell ref="AZ34:BK34"/>
    <mergeCell ref="B33:M33"/>
    <mergeCell ref="W33:AE33"/>
    <mergeCell ref="AR47:BK47"/>
    <mergeCell ref="B48:U48"/>
    <mergeCell ref="V48:AQ48"/>
    <mergeCell ref="AR48:BK48"/>
    <mergeCell ref="W34:AE34"/>
    <mergeCell ref="B47:U47"/>
    <mergeCell ref="V47:AQ47"/>
    <mergeCell ref="AF34:AO34"/>
    <mergeCell ref="AP34:AY34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06"/>
  <sheetViews>
    <sheetView topLeftCell="A28" workbookViewId="0">
      <selection activeCell="AX103" sqref="AX103:BK103"/>
    </sheetView>
  </sheetViews>
  <sheetFormatPr defaultColWidth="9.109375" defaultRowHeight="13.8" x14ac:dyDescent="0.25"/>
  <cols>
    <col min="1" max="31" width="1.33203125" style="1" customWidth="1"/>
    <col min="32" max="32" width="3.88671875" style="1" customWidth="1"/>
    <col min="33" max="37" width="1.33203125" style="1" customWidth="1"/>
    <col min="38" max="38" width="4.88671875" style="1" customWidth="1"/>
    <col min="39" max="44" width="1.33203125" style="1" customWidth="1"/>
    <col min="45" max="45" width="3.5546875" style="1" customWidth="1"/>
    <col min="46" max="54" width="1.33203125" style="1" customWidth="1"/>
    <col min="55" max="55" width="4.5546875" style="1" customWidth="1"/>
    <col min="56" max="57" width="1.33203125" style="1" customWidth="1"/>
    <col min="58" max="58" width="5.109375" style="1" customWidth="1"/>
    <col min="59" max="61" width="1.33203125" style="1" customWidth="1"/>
    <col min="62" max="62" width="2.33203125" style="1" customWidth="1"/>
    <col min="63" max="63" width="4.109375" style="1" customWidth="1"/>
    <col min="64" max="77" width="1.33203125" style="1" customWidth="1"/>
    <col min="78" max="79" width="9.109375" style="1"/>
    <col min="80" max="80" width="17.5546875" style="1" customWidth="1"/>
    <col min="81" max="16384" width="9.10937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2" t="s">
        <v>53</v>
      </c>
      <c r="C6" s="12" t="s">
        <v>157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131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177</v>
      </c>
      <c r="H11" s="28"/>
      <c r="I11" s="28"/>
      <c r="J11" s="28"/>
      <c r="K11" s="28"/>
      <c r="L11" s="28"/>
      <c r="M11" s="28"/>
      <c r="N11" s="2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x14ac:dyDescent="0.25">
      <c r="B12" s="1" t="s">
        <v>178</v>
      </c>
      <c r="H12" s="28"/>
      <c r="I12" s="28"/>
      <c r="J12" s="28"/>
      <c r="K12" s="28"/>
      <c r="L12" s="28"/>
      <c r="M12" s="28"/>
      <c r="N12" s="2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x14ac:dyDescent="0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x14ac:dyDescent="0.2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x14ac:dyDescent="0.2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x14ac:dyDescent="0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x14ac:dyDescent="0.25">
      <c r="A17" s="9"/>
      <c r="B17" s="52" t="s">
        <v>58</v>
      </c>
      <c r="C17" s="52"/>
      <c r="D17" s="52"/>
      <c r="E17" s="52" t="s">
        <v>59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39" t="s">
        <v>60</v>
      </c>
      <c r="Y17" s="150"/>
      <c r="Z17" s="150"/>
      <c r="AA17" s="151"/>
      <c r="AB17" s="54" t="s">
        <v>61</v>
      </c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9"/>
      <c r="BD17" s="52" t="s">
        <v>64</v>
      </c>
      <c r="BE17" s="52"/>
      <c r="BF17" s="52"/>
      <c r="BG17" s="52"/>
      <c r="BH17" s="52"/>
      <c r="BI17" s="52"/>
      <c r="BJ17" s="52"/>
      <c r="BK17" s="52"/>
    </row>
    <row r="18" spans="1:63" ht="41.25" customHeight="1" x14ac:dyDescent="0.25">
      <c r="A18" s="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152"/>
      <c r="Y18" s="153"/>
      <c r="Z18" s="153"/>
      <c r="AA18" s="154"/>
      <c r="AB18" s="54" t="s">
        <v>33</v>
      </c>
      <c r="AC18" s="148"/>
      <c r="AD18" s="148"/>
      <c r="AE18" s="148"/>
      <c r="AF18" s="148"/>
      <c r="AG18" s="148"/>
      <c r="AH18" s="149"/>
      <c r="AI18" s="54" t="s">
        <v>32</v>
      </c>
      <c r="AJ18" s="148"/>
      <c r="AK18" s="148"/>
      <c r="AL18" s="148"/>
      <c r="AM18" s="148"/>
      <c r="AN18" s="148"/>
      <c r="AO18" s="149"/>
      <c r="AP18" s="54" t="s">
        <v>62</v>
      </c>
      <c r="AQ18" s="148"/>
      <c r="AR18" s="148"/>
      <c r="AS18" s="148"/>
      <c r="AT18" s="148"/>
      <c r="AU18" s="148"/>
      <c r="AV18" s="149"/>
      <c r="AW18" s="54" t="s">
        <v>63</v>
      </c>
      <c r="AX18" s="148"/>
      <c r="AY18" s="148"/>
      <c r="AZ18" s="148"/>
      <c r="BA18" s="148"/>
      <c r="BB18" s="148"/>
      <c r="BC18" s="149"/>
      <c r="BD18" s="52"/>
      <c r="BE18" s="52"/>
      <c r="BF18" s="52"/>
      <c r="BG18" s="52"/>
      <c r="BH18" s="52"/>
      <c r="BI18" s="52"/>
      <c r="BJ18" s="52"/>
      <c r="BK18" s="52"/>
    </row>
    <row r="19" spans="1:63" ht="41.25" customHeight="1" x14ac:dyDescent="0.25">
      <c r="B19" s="88">
        <v>1</v>
      </c>
      <c r="C19" s="89"/>
      <c r="D19" s="89"/>
      <c r="E19" s="88" t="s">
        <v>65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8" t="s">
        <v>66</v>
      </c>
      <c r="Y19" s="89"/>
      <c r="Z19" s="89"/>
      <c r="AA19" s="89"/>
      <c r="AB19" s="155">
        <v>1120722.08</v>
      </c>
      <c r="AC19" s="156"/>
      <c r="AD19" s="156"/>
      <c r="AE19" s="156"/>
      <c r="AF19" s="156"/>
      <c r="AG19" s="156"/>
      <c r="AH19" s="156"/>
      <c r="AI19" s="155">
        <v>660045.92000000004</v>
      </c>
      <c r="AJ19" s="156"/>
      <c r="AK19" s="156"/>
      <c r="AL19" s="156"/>
      <c r="AM19" s="156"/>
      <c r="AN19" s="156"/>
      <c r="AO19" s="156"/>
      <c r="AP19" s="155">
        <f>AI19-AB19</f>
        <v>-460676.16000000003</v>
      </c>
      <c r="AQ19" s="156"/>
      <c r="AR19" s="156"/>
      <c r="AS19" s="156"/>
      <c r="AT19" s="156"/>
      <c r="AU19" s="156"/>
      <c r="AV19" s="156"/>
      <c r="AW19" s="155">
        <f>AB19/AI19*100-100</f>
        <v>69.794562172280365</v>
      </c>
      <c r="AX19" s="156"/>
      <c r="AY19" s="156"/>
      <c r="AZ19" s="156"/>
      <c r="BA19" s="156"/>
      <c r="BB19" s="156"/>
      <c r="BC19" s="156"/>
      <c r="BD19" s="88" t="s">
        <v>138</v>
      </c>
      <c r="BE19" s="89"/>
      <c r="BF19" s="89"/>
      <c r="BG19" s="89"/>
      <c r="BH19" s="89"/>
      <c r="BI19" s="89"/>
      <c r="BJ19" s="89"/>
      <c r="BK19" s="89"/>
    </row>
    <row r="20" spans="1:63" ht="68.25" customHeight="1" x14ac:dyDescent="0.25">
      <c r="B20" s="88">
        <v>2</v>
      </c>
      <c r="C20" s="89"/>
      <c r="D20" s="89"/>
      <c r="E20" s="88" t="s">
        <v>67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57" t="s">
        <v>66</v>
      </c>
      <c r="Y20" s="158"/>
      <c r="Z20" s="158"/>
      <c r="AA20" s="159"/>
      <c r="AB20" s="155">
        <v>0</v>
      </c>
      <c r="AC20" s="156"/>
      <c r="AD20" s="156"/>
      <c r="AE20" s="156"/>
      <c r="AF20" s="156"/>
      <c r="AG20" s="156"/>
      <c r="AH20" s="156"/>
      <c r="AI20" s="155">
        <v>0</v>
      </c>
      <c r="AJ20" s="156"/>
      <c r="AK20" s="156"/>
      <c r="AL20" s="156"/>
      <c r="AM20" s="156"/>
      <c r="AN20" s="156"/>
      <c r="AO20" s="156"/>
      <c r="AP20" s="155">
        <v>0</v>
      </c>
      <c r="AQ20" s="156"/>
      <c r="AR20" s="156"/>
      <c r="AS20" s="156"/>
      <c r="AT20" s="156"/>
      <c r="AU20" s="156"/>
      <c r="AV20" s="156"/>
      <c r="AW20" s="155">
        <v>0</v>
      </c>
      <c r="AX20" s="156"/>
      <c r="AY20" s="156"/>
      <c r="AZ20" s="156"/>
      <c r="BA20" s="156"/>
      <c r="BB20" s="156"/>
      <c r="BC20" s="156"/>
      <c r="BD20" s="88"/>
      <c r="BE20" s="89"/>
      <c r="BF20" s="89"/>
      <c r="BG20" s="89"/>
      <c r="BH20" s="89"/>
      <c r="BI20" s="89"/>
      <c r="BJ20" s="89"/>
      <c r="BK20" s="89"/>
    </row>
    <row r="21" spans="1:63" x14ac:dyDescent="0.25">
      <c r="B21" s="88" t="s">
        <v>68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</row>
    <row r="22" spans="1:63" ht="24" customHeight="1" x14ac:dyDescent="0.25">
      <c r="B22" s="88" t="s">
        <v>69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8" t="s">
        <v>66</v>
      </c>
      <c r="Y22" s="89"/>
      <c r="Z22" s="89"/>
      <c r="AA22" s="89"/>
      <c r="AB22" s="155">
        <v>0</v>
      </c>
      <c r="AC22" s="156"/>
      <c r="AD22" s="156"/>
      <c r="AE22" s="156"/>
      <c r="AF22" s="156"/>
      <c r="AG22" s="156"/>
      <c r="AH22" s="156"/>
      <c r="AI22" s="155">
        <v>0</v>
      </c>
      <c r="AJ22" s="156"/>
      <c r="AK22" s="156"/>
      <c r="AL22" s="156"/>
      <c r="AM22" s="156"/>
      <c r="AN22" s="156"/>
      <c r="AO22" s="156"/>
      <c r="AP22" s="155">
        <v>0</v>
      </c>
      <c r="AQ22" s="156"/>
      <c r="AR22" s="156"/>
      <c r="AS22" s="156"/>
      <c r="AT22" s="156"/>
      <c r="AU22" s="156"/>
      <c r="AV22" s="156"/>
      <c r="AW22" s="155">
        <v>0</v>
      </c>
      <c r="AX22" s="156"/>
      <c r="AY22" s="156"/>
      <c r="AZ22" s="156"/>
      <c r="BA22" s="156"/>
      <c r="BB22" s="156"/>
      <c r="BC22" s="156"/>
      <c r="BD22" s="88"/>
      <c r="BE22" s="89"/>
      <c r="BF22" s="89"/>
      <c r="BG22" s="89"/>
      <c r="BH22" s="89"/>
      <c r="BI22" s="89"/>
      <c r="BJ22" s="89"/>
      <c r="BK22" s="89"/>
    </row>
    <row r="23" spans="1:63" ht="39.15" customHeight="1" x14ac:dyDescent="0.25">
      <c r="B23" s="88" t="s">
        <v>70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8" t="s">
        <v>66</v>
      </c>
      <c r="Y23" s="89"/>
      <c r="Z23" s="89"/>
      <c r="AA23" s="89"/>
      <c r="AB23" s="155">
        <v>0</v>
      </c>
      <c r="AC23" s="156"/>
      <c r="AD23" s="156"/>
      <c r="AE23" s="156"/>
      <c r="AF23" s="156"/>
      <c r="AG23" s="156"/>
      <c r="AH23" s="156"/>
      <c r="AI23" s="155">
        <v>0</v>
      </c>
      <c r="AJ23" s="156"/>
      <c r="AK23" s="156"/>
      <c r="AL23" s="156"/>
      <c r="AM23" s="156"/>
      <c r="AN23" s="156"/>
      <c r="AO23" s="156"/>
      <c r="AP23" s="155">
        <v>0</v>
      </c>
      <c r="AQ23" s="156"/>
      <c r="AR23" s="156"/>
      <c r="AS23" s="156"/>
      <c r="AT23" s="156"/>
      <c r="AU23" s="156"/>
      <c r="AV23" s="156"/>
      <c r="AW23" s="155">
        <v>0</v>
      </c>
      <c r="AX23" s="156"/>
      <c r="AY23" s="156"/>
      <c r="AZ23" s="156"/>
      <c r="BA23" s="156"/>
      <c r="BB23" s="156"/>
      <c r="BC23" s="156"/>
      <c r="BD23" s="88"/>
      <c r="BE23" s="89"/>
      <c r="BF23" s="89"/>
      <c r="BG23" s="89"/>
      <c r="BH23" s="89"/>
      <c r="BI23" s="89"/>
      <c r="BJ23" s="89"/>
      <c r="BK23" s="89"/>
    </row>
    <row r="24" spans="1:63" ht="26.4" customHeight="1" x14ac:dyDescent="0.25">
      <c r="B24" s="88">
        <v>3</v>
      </c>
      <c r="C24" s="89"/>
      <c r="D24" s="89"/>
      <c r="E24" s="88" t="s">
        <v>71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8" t="s">
        <v>66</v>
      </c>
      <c r="Y24" s="89"/>
      <c r="Z24" s="89"/>
      <c r="AA24" s="89"/>
      <c r="AB24" s="160">
        <v>286868.3</v>
      </c>
      <c r="AC24" s="161"/>
      <c r="AD24" s="161"/>
      <c r="AE24" s="161"/>
      <c r="AF24" s="161"/>
      <c r="AG24" s="161"/>
      <c r="AH24" s="162"/>
      <c r="AI24" s="155">
        <v>399190.44</v>
      </c>
      <c r="AJ24" s="156"/>
      <c r="AK24" s="156"/>
      <c r="AL24" s="156"/>
      <c r="AM24" s="156"/>
      <c r="AN24" s="156"/>
      <c r="AO24" s="156"/>
      <c r="AP24" s="155">
        <f>AI24-AB24</f>
        <v>112322.14000000001</v>
      </c>
      <c r="AQ24" s="156"/>
      <c r="AR24" s="156"/>
      <c r="AS24" s="156"/>
      <c r="AT24" s="156"/>
      <c r="AU24" s="156"/>
      <c r="AV24" s="156"/>
      <c r="AW24" s="155">
        <f>(AB24/AI24)*100-100</f>
        <v>-28.137482450732037</v>
      </c>
      <c r="AX24" s="156"/>
      <c r="AY24" s="156"/>
      <c r="AZ24" s="156"/>
      <c r="BA24" s="156"/>
      <c r="BB24" s="156"/>
      <c r="BC24" s="156"/>
      <c r="BD24" s="88" t="s">
        <v>132</v>
      </c>
      <c r="BE24" s="89"/>
      <c r="BF24" s="89"/>
      <c r="BG24" s="89"/>
      <c r="BH24" s="89"/>
      <c r="BI24" s="89"/>
      <c r="BJ24" s="89"/>
      <c r="BK24" s="89"/>
    </row>
    <row r="25" spans="1:63" x14ac:dyDescent="0.25">
      <c r="B25" s="88" t="s">
        <v>72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</row>
    <row r="26" spans="1:63" ht="27.75" customHeight="1" x14ac:dyDescent="0.25">
      <c r="B26" s="88" t="s">
        <v>73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8" t="s">
        <v>66</v>
      </c>
      <c r="Y26" s="89"/>
      <c r="Z26" s="89"/>
      <c r="AA26" s="89"/>
      <c r="AB26" s="155">
        <v>0</v>
      </c>
      <c r="AC26" s="156"/>
      <c r="AD26" s="156"/>
      <c r="AE26" s="156"/>
      <c r="AF26" s="156"/>
      <c r="AG26" s="156"/>
      <c r="AH26" s="156"/>
      <c r="AI26" s="155">
        <v>0</v>
      </c>
      <c r="AJ26" s="156"/>
      <c r="AK26" s="156"/>
      <c r="AL26" s="156"/>
      <c r="AM26" s="156"/>
      <c r="AN26" s="156"/>
      <c r="AO26" s="156"/>
      <c r="AP26" s="155">
        <v>0</v>
      </c>
      <c r="AQ26" s="156"/>
      <c r="AR26" s="156"/>
      <c r="AS26" s="156"/>
      <c r="AT26" s="156"/>
      <c r="AU26" s="156"/>
      <c r="AV26" s="156"/>
      <c r="AW26" s="155"/>
      <c r="AX26" s="156"/>
      <c r="AY26" s="156"/>
      <c r="AZ26" s="156"/>
      <c r="BA26" s="156"/>
      <c r="BB26" s="156"/>
      <c r="BC26" s="156"/>
      <c r="BD26" s="155"/>
      <c r="BE26" s="156"/>
      <c r="BF26" s="156"/>
      <c r="BG26" s="156"/>
      <c r="BH26" s="156"/>
      <c r="BI26" s="156"/>
      <c r="BJ26" s="156"/>
      <c r="BK26" s="156"/>
    </row>
    <row r="27" spans="1:63" ht="24" customHeight="1" x14ac:dyDescent="0.25">
      <c r="B27" s="88">
        <v>4</v>
      </c>
      <c r="C27" s="89"/>
      <c r="D27" s="89"/>
      <c r="E27" s="88" t="s">
        <v>74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8" t="s">
        <v>66</v>
      </c>
      <c r="Y27" s="89"/>
      <c r="Z27" s="89"/>
      <c r="AA27" s="89"/>
      <c r="AB27" s="155">
        <v>136260.74</v>
      </c>
      <c r="AC27" s="156"/>
      <c r="AD27" s="156"/>
      <c r="AE27" s="156"/>
      <c r="AF27" s="156"/>
      <c r="AG27" s="156"/>
      <c r="AH27" s="156"/>
      <c r="AI27" s="155">
        <v>131.91</v>
      </c>
      <c r="AJ27" s="156"/>
      <c r="AK27" s="156"/>
      <c r="AL27" s="156"/>
      <c r="AM27" s="156"/>
      <c r="AN27" s="156"/>
      <c r="AO27" s="156"/>
      <c r="AP27" s="155">
        <f>AI27-AB27</f>
        <v>-136128.82999999999</v>
      </c>
      <c r="AQ27" s="156"/>
      <c r="AR27" s="156"/>
      <c r="AS27" s="156"/>
      <c r="AT27" s="156"/>
      <c r="AU27" s="156"/>
      <c r="AV27" s="156"/>
      <c r="AW27" s="155">
        <f>(AI27-AB27)/AB27*100</f>
        <v>-99.903192951983087</v>
      </c>
      <c r="AX27" s="156"/>
      <c r="AY27" s="156"/>
      <c r="AZ27" s="156"/>
      <c r="BA27" s="156"/>
      <c r="BB27" s="156"/>
      <c r="BC27" s="156"/>
      <c r="BD27" s="88" t="s">
        <v>138</v>
      </c>
      <c r="BE27" s="89"/>
      <c r="BF27" s="89"/>
      <c r="BG27" s="89"/>
      <c r="BH27" s="89"/>
      <c r="BI27" s="89"/>
      <c r="BJ27" s="89"/>
      <c r="BK27" s="89"/>
    </row>
    <row r="28" spans="1:63" ht="14.25" customHeight="1" x14ac:dyDescent="0.25">
      <c r="B28" s="88" t="s">
        <v>72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</row>
    <row r="29" spans="1:63" ht="24.75" customHeight="1" x14ac:dyDescent="0.25">
      <c r="B29" s="88" t="s">
        <v>75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8" t="s">
        <v>66</v>
      </c>
      <c r="Y29" s="89"/>
      <c r="Z29" s="89"/>
      <c r="AA29" s="89"/>
      <c r="AB29" s="155">
        <v>0</v>
      </c>
      <c r="AC29" s="156"/>
      <c r="AD29" s="156"/>
      <c r="AE29" s="156"/>
      <c r="AF29" s="156"/>
      <c r="AG29" s="156"/>
      <c r="AH29" s="156"/>
      <c r="AI29" s="155">
        <v>0</v>
      </c>
      <c r="AJ29" s="156"/>
      <c r="AK29" s="156"/>
      <c r="AL29" s="156"/>
      <c r="AM29" s="156"/>
      <c r="AN29" s="156"/>
      <c r="AO29" s="156"/>
      <c r="AP29" s="155">
        <v>0</v>
      </c>
      <c r="AQ29" s="156"/>
      <c r="AR29" s="156"/>
      <c r="AS29" s="156"/>
      <c r="AT29" s="156"/>
      <c r="AU29" s="156"/>
      <c r="AV29" s="156"/>
      <c r="AW29" s="155">
        <v>0</v>
      </c>
      <c r="AX29" s="156"/>
      <c r="AY29" s="156"/>
      <c r="AZ29" s="156"/>
      <c r="BA29" s="156"/>
      <c r="BB29" s="156"/>
      <c r="BC29" s="156"/>
      <c r="BD29" s="88"/>
      <c r="BE29" s="89"/>
      <c r="BF29" s="89"/>
      <c r="BG29" s="89"/>
      <c r="BH29" s="89"/>
      <c r="BI29" s="89"/>
      <c r="BJ29" s="89"/>
      <c r="BK29" s="89"/>
    </row>
    <row r="30" spans="1:63" ht="24.75" customHeight="1" x14ac:dyDescent="0.25">
      <c r="B30" s="88">
        <v>5</v>
      </c>
      <c r="C30" s="89"/>
      <c r="D30" s="89"/>
      <c r="E30" s="88" t="s">
        <v>76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8" t="s">
        <v>66</v>
      </c>
      <c r="Y30" s="89"/>
      <c r="Z30" s="89"/>
      <c r="AA30" s="89"/>
      <c r="AB30" s="155">
        <v>0</v>
      </c>
      <c r="AC30" s="156"/>
      <c r="AD30" s="156"/>
      <c r="AE30" s="156"/>
      <c r="AF30" s="156"/>
      <c r="AG30" s="156"/>
      <c r="AH30" s="156"/>
      <c r="AI30" s="155">
        <v>0</v>
      </c>
      <c r="AJ30" s="156"/>
      <c r="AK30" s="156"/>
      <c r="AL30" s="156"/>
      <c r="AM30" s="156"/>
      <c r="AN30" s="156"/>
      <c r="AO30" s="156"/>
      <c r="AP30" s="155">
        <f>AI30-AB30</f>
        <v>0</v>
      </c>
      <c r="AQ30" s="156"/>
      <c r="AR30" s="156"/>
      <c r="AS30" s="156"/>
      <c r="AT30" s="156"/>
      <c r="AU30" s="156"/>
      <c r="AV30" s="156"/>
      <c r="AW30" s="155">
        <v>0</v>
      </c>
      <c r="AX30" s="156"/>
      <c r="AY30" s="156"/>
      <c r="AZ30" s="156"/>
      <c r="BA30" s="156"/>
      <c r="BB30" s="156"/>
      <c r="BC30" s="156"/>
      <c r="BD30" s="88"/>
      <c r="BE30" s="89"/>
      <c r="BF30" s="89"/>
      <c r="BG30" s="89"/>
      <c r="BH30" s="89"/>
      <c r="BI30" s="89"/>
      <c r="BJ30" s="89"/>
      <c r="BK30" s="89"/>
    </row>
    <row r="31" spans="1:63" x14ac:dyDescent="0.25">
      <c r="AI31" s="1">
        <v>18</v>
      </c>
    </row>
    <row r="32" spans="1:63" x14ac:dyDescent="0.25">
      <c r="B32" s="1" t="s">
        <v>77</v>
      </c>
    </row>
    <row r="33" spans="2:63" x14ac:dyDescent="0.25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 x14ac:dyDescent="0.25">
      <c r="B34" s="34" t="s">
        <v>19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4" t="s">
        <v>78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6"/>
    </row>
    <row r="35" spans="2:63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4" t="s">
        <v>79</v>
      </c>
      <c r="O35" s="35"/>
      <c r="P35" s="35"/>
      <c r="Q35" s="35"/>
      <c r="R35" s="35"/>
      <c r="S35" s="35"/>
      <c r="T35" s="35"/>
      <c r="U35" s="35"/>
      <c r="V35" s="35"/>
      <c r="W35" s="35"/>
      <c r="X35" s="34" t="s">
        <v>79</v>
      </c>
      <c r="Y35" s="35"/>
      <c r="Z35" s="35"/>
      <c r="AA35" s="35"/>
      <c r="AB35" s="35"/>
      <c r="AC35" s="35"/>
      <c r="AD35" s="35"/>
      <c r="AE35" s="35"/>
      <c r="AF35" s="35"/>
      <c r="AG35" s="35"/>
      <c r="AH35" s="34" t="s">
        <v>79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4" t="s">
        <v>79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4" t="s">
        <v>79</v>
      </c>
      <c r="BC35" s="35"/>
      <c r="BD35" s="35"/>
      <c r="BE35" s="35"/>
      <c r="BF35" s="35"/>
      <c r="BG35" s="35"/>
      <c r="BH35" s="35"/>
      <c r="BI35" s="35"/>
      <c r="BJ35" s="35"/>
      <c r="BK35" s="35"/>
    </row>
    <row r="36" spans="2:63" x14ac:dyDescent="0.25">
      <c r="B36" s="57">
        <v>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57">
        <v>2</v>
      </c>
      <c r="O36" s="113"/>
      <c r="P36" s="113"/>
      <c r="Q36" s="113"/>
      <c r="R36" s="113"/>
      <c r="S36" s="113"/>
      <c r="T36" s="113"/>
      <c r="U36" s="113"/>
      <c r="V36" s="113"/>
      <c r="W36" s="113"/>
      <c r="X36" s="57">
        <v>3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57">
        <v>4</v>
      </c>
      <c r="AI36" s="113"/>
      <c r="AJ36" s="113"/>
      <c r="AK36" s="113"/>
      <c r="AL36" s="113"/>
      <c r="AM36" s="113"/>
      <c r="AN36" s="113"/>
      <c r="AO36" s="113"/>
      <c r="AP36" s="113"/>
      <c r="AQ36" s="113"/>
      <c r="AR36" s="57">
        <v>5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57">
        <v>6</v>
      </c>
      <c r="BC36" s="113"/>
      <c r="BD36" s="113"/>
      <c r="BE36" s="113"/>
      <c r="BF36" s="113"/>
      <c r="BG36" s="113"/>
      <c r="BH36" s="113"/>
      <c r="BI36" s="113"/>
      <c r="BJ36" s="113"/>
      <c r="BK36" s="113"/>
    </row>
    <row r="37" spans="2:63" x14ac:dyDescent="0.25">
      <c r="B37" s="5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57"/>
      <c r="O37" s="113"/>
      <c r="P37" s="113"/>
      <c r="Q37" s="113"/>
      <c r="R37" s="113"/>
      <c r="S37" s="113"/>
      <c r="T37" s="113"/>
      <c r="U37" s="113"/>
      <c r="V37" s="113"/>
      <c r="W37" s="113"/>
      <c r="X37" s="57"/>
      <c r="Y37" s="113"/>
      <c r="Z37" s="113"/>
      <c r="AA37" s="113"/>
      <c r="AB37" s="113"/>
      <c r="AC37" s="113"/>
      <c r="AD37" s="113"/>
      <c r="AE37" s="113"/>
      <c r="AF37" s="113"/>
      <c r="AG37" s="113"/>
      <c r="AH37" s="57"/>
      <c r="AI37" s="113"/>
      <c r="AJ37" s="113"/>
      <c r="AK37" s="113"/>
      <c r="AL37" s="113"/>
      <c r="AM37" s="113"/>
      <c r="AN37" s="113"/>
      <c r="AO37" s="113"/>
      <c r="AP37" s="113"/>
      <c r="AQ37" s="113"/>
      <c r="AR37" s="57"/>
      <c r="AS37" s="113"/>
      <c r="AT37" s="113"/>
      <c r="AU37" s="113"/>
      <c r="AV37" s="113"/>
      <c r="AW37" s="113"/>
      <c r="AX37" s="113"/>
      <c r="AY37" s="113"/>
      <c r="AZ37" s="113"/>
      <c r="BA37" s="113"/>
      <c r="BB37" s="57"/>
      <c r="BC37" s="113"/>
      <c r="BD37" s="113"/>
      <c r="BE37" s="113"/>
      <c r="BF37" s="113"/>
      <c r="BG37" s="113"/>
      <c r="BH37" s="113"/>
      <c r="BI37" s="113"/>
      <c r="BJ37" s="113"/>
      <c r="BK37" s="113"/>
    </row>
    <row r="38" spans="2:63" x14ac:dyDescent="0.25">
      <c r="B38" s="5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57"/>
      <c r="O38" s="113"/>
      <c r="P38" s="113"/>
      <c r="Q38" s="113"/>
      <c r="R38" s="113"/>
      <c r="S38" s="113"/>
      <c r="T38" s="113"/>
      <c r="U38" s="113"/>
      <c r="V38" s="113"/>
      <c r="W38" s="113"/>
      <c r="X38" s="57"/>
      <c r="Y38" s="113"/>
      <c r="Z38" s="113"/>
      <c r="AA38" s="113"/>
      <c r="AB38" s="113"/>
      <c r="AC38" s="113"/>
      <c r="AD38" s="113"/>
      <c r="AE38" s="113"/>
      <c r="AF38" s="113"/>
      <c r="AG38" s="113"/>
      <c r="AH38" s="57"/>
      <c r="AI38" s="113"/>
      <c r="AJ38" s="113"/>
      <c r="AK38" s="113"/>
      <c r="AL38" s="113"/>
      <c r="AM38" s="113"/>
      <c r="AN38" s="113"/>
      <c r="AO38" s="113"/>
      <c r="AP38" s="113"/>
      <c r="AQ38" s="113"/>
      <c r="AR38" s="57"/>
      <c r="AS38" s="113"/>
      <c r="AT38" s="113"/>
      <c r="AU38" s="113"/>
      <c r="AV38" s="113"/>
      <c r="AW38" s="113"/>
      <c r="AX38" s="113"/>
      <c r="AY38" s="113"/>
      <c r="AZ38" s="113"/>
      <c r="BA38" s="113"/>
      <c r="BB38" s="57"/>
      <c r="BC38" s="113"/>
      <c r="BD38" s="113"/>
      <c r="BE38" s="113"/>
      <c r="BF38" s="113"/>
      <c r="BG38" s="113"/>
      <c r="BH38" s="113"/>
      <c r="BI38" s="113"/>
      <c r="BJ38" s="113"/>
      <c r="BK38" s="113"/>
    </row>
    <row r="39" spans="2:63" x14ac:dyDescent="0.25">
      <c r="B39" s="57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57"/>
      <c r="O39" s="113"/>
      <c r="P39" s="113"/>
      <c r="Q39" s="113"/>
      <c r="R39" s="113"/>
      <c r="S39" s="113"/>
      <c r="T39" s="113"/>
      <c r="U39" s="113"/>
      <c r="V39" s="113"/>
      <c r="W39" s="113"/>
      <c r="X39" s="57"/>
      <c r="Y39" s="113"/>
      <c r="Z39" s="113"/>
      <c r="AA39" s="113"/>
      <c r="AB39" s="113"/>
      <c r="AC39" s="113"/>
      <c r="AD39" s="113"/>
      <c r="AE39" s="113"/>
      <c r="AF39" s="113"/>
      <c r="AG39" s="113"/>
      <c r="AH39" s="57"/>
      <c r="AI39" s="113"/>
      <c r="AJ39" s="113"/>
      <c r="AK39" s="113"/>
      <c r="AL39" s="113"/>
      <c r="AM39" s="113"/>
      <c r="AN39" s="113"/>
      <c r="AO39" s="113"/>
      <c r="AP39" s="113"/>
      <c r="AQ39" s="113"/>
      <c r="AR39" s="57"/>
      <c r="AS39" s="113"/>
      <c r="AT39" s="113"/>
      <c r="AU39" s="113"/>
      <c r="AV39" s="113"/>
      <c r="AW39" s="113"/>
      <c r="AX39" s="113"/>
      <c r="AY39" s="113"/>
      <c r="AZ39" s="113"/>
      <c r="BA39" s="113"/>
      <c r="BB39" s="57"/>
      <c r="BC39" s="113"/>
      <c r="BD39" s="113"/>
      <c r="BE39" s="113"/>
      <c r="BF39" s="113"/>
      <c r="BG39" s="113"/>
      <c r="BH39" s="113"/>
      <c r="BI39" s="113"/>
      <c r="BJ39" s="113"/>
      <c r="BK39" s="113"/>
    </row>
    <row r="40" spans="2:63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 x14ac:dyDescent="0.25">
      <c r="B45" s="1" t="s">
        <v>80</v>
      </c>
    </row>
    <row r="46" spans="2:63" x14ac:dyDescent="0.25">
      <c r="B46" s="1" t="s">
        <v>81</v>
      </c>
    </row>
    <row r="47" spans="2:63" x14ac:dyDescent="0.25">
      <c r="B47" s="1" t="s">
        <v>82</v>
      </c>
    </row>
    <row r="49" spans="2:63" ht="35.4" customHeight="1" x14ac:dyDescent="0.25">
      <c r="B49" s="139" t="s">
        <v>85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30" t="s">
        <v>84</v>
      </c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2"/>
      <c r="AN49" s="130" t="s">
        <v>83</v>
      </c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2"/>
      <c r="BD49" s="133" t="s">
        <v>91</v>
      </c>
      <c r="BE49" s="134"/>
      <c r="BF49" s="134"/>
      <c r="BG49" s="134"/>
      <c r="BH49" s="134"/>
      <c r="BI49" s="134"/>
      <c r="BJ49" s="134"/>
      <c r="BK49" s="135"/>
    </row>
    <row r="50" spans="2:63" ht="39.75" customHeight="1" x14ac:dyDescent="0.25"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34" t="s">
        <v>86</v>
      </c>
      <c r="Q50" s="35"/>
      <c r="R50" s="35"/>
      <c r="S50" s="35"/>
      <c r="T50" s="35"/>
      <c r="U50" s="35"/>
      <c r="V50" s="35"/>
      <c r="W50" s="35"/>
      <c r="X50" s="34" t="s">
        <v>87</v>
      </c>
      <c r="Y50" s="35"/>
      <c r="Z50" s="35"/>
      <c r="AA50" s="35"/>
      <c r="AB50" s="35"/>
      <c r="AC50" s="35"/>
      <c r="AD50" s="35"/>
      <c r="AE50" s="35"/>
      <c r="AF50" s="34" t="s">
        <v>88</v>
      </c>
      <c r="AG50" s="35"/>
      <c r="AH50" s="35"/>
      <c r="AI50" s="35"/>
      <c r="AJ50" s="35"/>
      <c r="AK50" s="35"/>
      <c r="AL50" s="35"/>
      <c r="AM50" s="35"/>
      <c r="AN50" s="34" t="s">
        <v>89</v>
      </c>
      <c r="AO50" s="35"/>
      <c r="AP50" s="35"/>
      <c r="AQ50" s="35"/>
      <c r="AR50" s="35"/>
      <c r="AS50" s="35"/>
      <c r="AT50" s="35"/>
      <c r="AU50" s="35"/>
      <c r="AV50" s="34" t="s">
        <v>90</v>
      </c>
      <c r="AW50" s="35"/>
      <c r="AX50" s="35"/>
      <c r="AY50" s="35"/>
      <c r="AZ50" s="35"/>
      <c r="BA50" s="35"/>
      <c r="BB50" s="35"/>
      <c r="BC50" s="35"/>
      <c r="BD50" s="136"/>
      <c r="BE50" s="137"/>
      <c r="BF50" s="137"/>
      <c r="BG50" s="137"/>
      <c r="BH50" s="137"/>
      <c r="BI50" s="137"/>
      <c r="BJ50" s="137"/>
      <c r="BK50" s="138"/>
    </row>
    <row r="51" spans="2:63" ht="16.5" customHeight="1" x14ac:dyDescent="0.2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24" t="s">
        <v>170</v>
      </c>
      <c r="Q51" s="125"/>
      <c r="R51" s="125"/>
      <c r="S51" s="125"/>
      <c r="T51" s="124" t="s">
        <v>179</v>
      </c>
      <c r="U51" s="125"/>
      <c r="V51" s="125"/>
      <c r="W51" s="125"/>
      <c r="X51" s="124" t="s">
        <v>170</v>
      </c>
      <c r="Y51" s="125"/>
      <c r="Z51" s="125"/>
      <c r="AA51" s="125"/>
      <c r="AB51" s="124" t="s">
        <v>179</v>
      </c>
      <c r="AC51" s="125"/>
      <c r="AD51" s="125"/>
      <c r="AE51" s="125"/>
      <c r="AF51" s="124" t="s">
        <v>170</v>
      </c>
      <c r="AG51" s="125"/>
      <c r="AH51" s="125"/>
      <c r="AI51" s="125"/>
      <c r="AJ51" s="124" t="s">
        <v>179</v>
      </c>
      <c r="AK51" s="125"/>
      <c r="AL51" s="125"/>
      <c r="AM51" s="125"/>
      <c r="AN51" s="124" t="s">
        <v>170</v>
      </c>
      <c r="AO51" s="125"/>
      <c r="AP51" s="125"/>
      <c r="AQ51" s="125"/>
      <c r="AR51" s="124" t="s">
        <v>179</v>
      </c>
      <c r="AS51" s="125"/>
      <c r="AT51" s="125"/>
      <c r="AU51" s="125"/>
      <c r="AV51" s="124" t="s">
        <v>170</v>
      </c>
      <c r="AW51" s="125"/>
      <c r="AX51" s="125"/>
      <c r="AY51" s="125"/>
      <c r="AZ51" s="124" t="s">
        <v>179</v>
      </c>
      <c r="BA51" s="125"/>
      <c r="BB51" s="125"/>
      <c r="BC51" s="125"/>
      <c r="BD51" s="124" t="s">
        <v>170</v>
      </c>
      <c r="BE51" s="125"/>
      <c r="BF51" s="125"/>
      <c r="BG51" s="125"/>
      <c r="BH51" s="124" t="s">
        <v>179</v>
      </c>
      <c r="BI51" s="125"/>
      <c r="BJ51" s="125"/>
      <c r="BK51" s="125"/>
    </row>
    <row r="52" spans="2:63" x14ac:dyDescent="0.25">
      <c r="B52" s="124">
        <v>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4">
        <v>2</v>
      </c>
      <c r="Q52" s="125"/>
      <c r="R52" s="125"/>
      <c r="S52" s="125"/>
      <c r="T52" s="124">
        <v>3</v>
      </c>
      <c r="U52" s="125"/>
      <c r="V52" s="125"/>
      <c r="W52" s="125"/>
      <c r="X52" s="124">
        <v>4</v>
      </c>
      <c r="Y52" s="125"/>
      <c r="Z52" s="125"/>
      <c r="AA52" s="125"/>
      <c r="AB52" s="124">
        <v>5</v>
      </c>
      <c r="AC52" s="125"/>
      <c r="AD52" s="125"/>
      <c r="AE52" s="125"/>
      <c r="AF52" s="124">
        <v>6</v>
      </c>
      <c r="AG52" s="125"/>
      <c r="AH52" s="125"/>
      <c r="AI52" s="125"/>
      <c r="AJ52" s="124">
        <v>7</v>
      </c>
      <c r="AK52" s="125"/>
      <c r="AL52" s="125"/>
      <c r="AM52" s="125"/>
      <c r="AN52" s="124">
        <v>8</v>
      </c>
      <c r="AO52" s="125"/>
      <c r="AP52" s="125"/>
      <c r="AQ52" s="125"/>
      <c r="AR52" s="124">
        <v>9</v>
      </c>
      <c r="AS52" s="125"/>
      <c r="AT52" s="125"/>
      <c r="AU52" s="125"/>
      <c r="AV52" s="124">
        <v>10</v>
      </c>
      <c r="AW52" s="125"/>
      <c r="AX52" s="125"/>
      <c r="AY52" s="125"/>
      <c r="AZ52" s="124">
        <v>11</v>
      </c>
      <c r="BA52" s="125"/>
      <c r="BB52" s="125"/>
      <c r="BC52" s="125"/>
      <c r="BD52" s="124">
        <v>12</v>
      </c>
      <c r="BE52" s="125"/>
      <c r="BF52" s="125"/>
      <c r="BG52" s="125"/>
      <c r="BH52" s="124">
        <v>13</v>
      </c>
      <c r="BI52" s="125"/>
      <c r="BJ52" s="125"/>
      <c r="BK52" s="125"/>
    </row>
    <row r="53" spans="2:63" x14ac:dyDescent="0.25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4"/>
      <c r="Q53" s="125"/>
      <c r="R53" s="125"/>
      <c r="S53" s="125"/>
      <c r="T53" s="124"/>
      <c r="U53" s="125"/>
      <c r="V53" s="125"/>
      <c r="W53" s="125"/>
      <c r="X53" s="124"/>
      <c r="Y53" s="125"/>
      <c r="Z53" s="125"/>
      <c r="AA53" s="125"/>
      <c r="AB53" s="124"/>
      <c r="AC53" s="125"/>
      <c r="AD53" s="125"/>
      <c r="AE53" s="125"/>
      <c r="AF53" s="124"/>
      <c r="AG53" s="125"/>
      <c r="AH53" s="125"/>
      <c r="AI53" s="125"/>
      <c r="AJ53" s="124"/>
      <c r="AK53" s="125"/>
      <c r="AL53" s="125"/>
      <c r="AM53" s="125"/>
      <c r="AN53" s="124"/>
      <c r="AO53" s="125"/>
      <c r="AP53" s="125"/>
      <c r="AQ53" s="125"/>
      <c r="AR53" s="124"/>
      <c r="AS53" s="125"/>
      <c r="AT53" s="125"/>
      <c r="AU53" s="125"/>
      <c r="AV53" s="124"/>
      <c r="AW53" s="125"/>
      <c r="AX53" s="125"/>
      <c r="AY53" s="125"/>
      <c r="AZ53" s="124"/>
      <c r="BA53" s="125"/>
      <c r="BB53" s="125"/>
      <c r="BC53" s="125"/>
      <c r="BD53" s="126">
        <v>103705</v>
      </c>
      <c r="BE53" s="127"/>
      <c r="BF53" s="127"/>
      <c r="BG53" s="127"/>
      <c r="BH53" s="128">
        <v>203788</v>
      </c>
      <c r="BI53" s="129"/>
      <c r="BJ53" s="129"/>
      <c r="BK53" s="129"/>
    </row>
    <row r="55" spans="2:63" x14ac:dyDescent="0.25">
      <c r="B55" s="1" t="s">
        <v>92</v>
      </c>
    </row>
    <row r="57" spans="2:63" x14ac:dyDescent="0.25">
      <c r="B57" s="57" t="s">
        <v>58</v>
      </c>
      <c r="C57" s="113"/>
      <c r="D57" s="113"/>
      <c r="E57" s="113"/>
      <c r="F57" s="113"/>
      <c r="G57" s="57" t="s">
        <v>93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57" t="s">
        <v>94</v>
      </c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</row>
    <row r="58" spans="2:63" x14ac:dyDescent="0.25">
      <c r="B58" s="57">
        <v>1</v>
      </c>
      <c r="C58" s="113"/>
      <c r="D58" s="113"/>
      <c r="E58" s="113"/>
      <c r="F58" s="113"/>
      <c r="G58" s="57">
        <v>2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57">
        <v>3</v>
      </c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</row>
    <row r="59" spans="2:63" ht="14.4" x14ac:dyDescent="0.3">
      <c r="B59" s="93"/>
      <c r="C59" s="94"/>
      <c r="D59" s="94"/>
      <c r="E59" s="94"/>
      <c r="F59" s="94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3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</row>
    <row r="61" spans="2:63" x14ac:dyDescent="0.25">
      <c r="B61" s="1" t="s">
        <v>133</v>
      </c>
    </row>
    <row r="63" spans="2:63" ht="24.75" customHeight="1" x14ac:dyDescent="0.25">
      <c r="B63" s="52" t="s">
        <v>58</v>
      </c>
      <c r="C63" s="53"/>
      <c r="D63" s="53"/>
      <c r="E63" s="53"/>
      <c r="F63" s="53"/>
      <c r="G63" s="52" t="s">
        <v>59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34" t="s">
        <v>95</v>
      </c>
      <c r="Y63" s="35"/>
      <c r="Z63" s="35"/>
      <c r="AA63" s="35"/>
      <c r="AB63" s="35"/>
      <c r="AC63" s="35"/>
      <c r="AD63" s="35"/>
      <c r="AE63" s="35"/>
      <c r="AF63" s="35"/>
      <c r="AG63" s="35"/>
      <c r="AH63" s="34" t="s">
        <v>96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4" t="s">
        <v>97</v>
      </c>
      <c r="AS63" s="35"/>
      <c r="AT63" s="35"/>
      <c r="AU63" s="35"/>
      <c r="AV63" s="35"/>
      <c r="AW63" s="35"/>
      <c r="AX63" s="35"/>
      <c r="AY63" s="35"/>
      <c r="AZ63" s="35"/>
      <c r="BA63" s="35"/>
      <c r="BB63" s="34" t="s">
        <v>64</v>
      </c>
      <c r="BC63" s="35"/>
      <c r="BD63" s="35"/>
      <c r="BE63" s="35"/>
      <c r="BF63" s="35"/>
      <c r="BG63" s="35"/>
      <c r="BH63" s="35"/>
      <c r="BI63" s="35"/>
      <c r="BJ63" s="35"/>
      <c r="BK63" s="35"/>
    </row>
    <row r="64" spans="2:63" x14ac:dyDescent="0.25">
      <c r="B64" s="34">
        <v>1</v>
      </c>
      <c r="C64" s="35"/>
      <c r="D64" s="35"/>
      <c r="E64" s="35"/>
      <c r="F64" s="35"/>
      <c r="G64" s="34">
        <v>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4">
        <v>3</v>
      </c>
      <c r="Y64" s="35"/>
      <c r="Z64" s="35"/>
      <c r="AA64" s="35"/>
      <c r="AB64" s="35"/>
      <c r="AC64" s="35"/>
      <c r="AD64" s="35"/>
      <c r="AE64" s="35"/>
      <c r="AF64" s="35"/>
      <c r="AG64" s="35"/>
      <c r="AH64" s="34">
        <v>4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4">
        <v>5</v>
      </c>
      <c r="AS64" s="35"/>
      <c r="AT64" s="35"/>
      <c r="AU64" s="35"/>
      <c r="AV64" s="35"/>
      <c r="AW64" s="35"/>
      <c r="AX64" s="35"/>
      <c r="AY64" s="35"/>
      <c r="AZ64" s="35"/>
      <c r="BA64" s="35"/>
      <c r="BB64" s="34">
        <v>6</v>
      </c>
      <c r="BC64" s="35"/>
      <c r="BD64" s="35"/>
      <c r="BE64" s="35"/>
      <c r="BF64" s="35"/>
      <c r="BG64" s="35"/>
      <c r="BH64" s="35"/>
      <c r="BI64" s="35"/>
      <c r="BJ64" s="35"/>
      <c r="BK64" s="35"/>
    </row>
    <row r="65" spans="2:66" ht="29.25" customHeight="1" x14ac:dyDescent="0.25">
      <c r="B65" s="52">
        <v>1</v>
      </c>
      <c r="C65" s="53"/>
      <c r="D65" s="53"/>
      <c r="E65" s="53"/>
      <c r="F65" s="53"/>
      <c r="G65" s="52" t="s">
        <v>99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4" t="s">
        <v>98</v>
      </c>
      <c r="Y65" s="55"/>
      <c r="Z65" s="55"/>
      <c r="AA65" s="55"/>
      <c r="AB65" s="55"/>
      <c r="AC65" s="55"/>
      <c r="AD65" s="55"/>
      <c r="AE65" s="55"/>
      <c r="AF65" s="55"/>
      <c r="AG65" s="56"/>
      <c r="AH65" s="52">
        <v>0</v>
      </c>
      <c r="AI65" s="53"/>
      <c r="AJ65" s="53"/>
      <c r="AK65" s="53"/>
      <c r="AL65" s="53"/>
      <c r="AM65" s="53"/>
      <c r="AN65" s="53"/>
      <c r="AO65" s="53"/>
      <c r="AP65" s="53"/>
      <c r="AQ65" s="53"/>
      <c r="AR65" s="54" t="s">
        <v>98</v>
      </c>
      <c r="AS65" s="55"/>
      <c r="AT65" s="55"/>
      <c r="AU65" s="55"/>
      <c r="AV65" s="55"/>
      <c r="AW65" s="55"/>
      <c r="AX65" s="55"/>
      <c r="AY65" s="55"/>
      <c r="AZ65" s="55"/>
      <c r="BA65" s="56"/>
      <c r="BB65" s="52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2:66" ht="19.5" customHeight="1" x14ac:dyDescent="0.25">
      <c r="B66" s="52">
        <v>2</v>
      </c>
      <c r="C66" s="53"/>
      <c r="D66" s="53"/>
      <c r="E66" s="53"/>
      <c r="F66" s="53"/>
      <c r="G66" s="52" t="s">
        <v>100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121">
        <v>58344888</v>
      </c>
      <c r="Y66" s="123"/>
      <c r="Z66" s="123"/>
      <c r="AA66" s="123"/>
      <c r="AB66" s="123"/>
      <c r="AC66" s="123"/>
      <c r="AD66" s="123"/>
      <c r="AE66" s="123"/>
      <c r="AF66" s="123"/>
      <c r="AG66" s="123"/>
      <c r="AH66" s="121">
        <v>58344888</v>
      </c>
      <c r="AI66" s="123"/>
      <c r="AJ66" s="123"/>
      <c r="AK66" s="123"/>
      <c r="AL66" s="123"/>
      <c r="AM66" s="123"/>
      <c r="AN66" s="123"/>
      <c r="AO66" s="123"/>
      <c r="AP66" s="123"/>
      <c r="AQ66" s="123"/>
      <c r="AR66" s="121">
        <f>AH66/X66*100</f>
        <v>100</v>
      </c>
      <c r="AS66" s="123"/>
      <c r="AT66" s="123"/>
      <c r="AU66" s="123"/>
      <c r="AV66" s="123"/>
      <c r="AW66" s="123"/>
      <c r="AX66" s="123"/>
      <c r="AY66" s="123"/>
      <c r="AZ66" s="123"/>
      <c r="BA66" s="123"/>
      <c r="BB66" s="52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2:66" ht="14.4" x14ac:dyDescent="0.25">
      <c r="B67" s="52" t="s">
        <v>72</v>
      </c>
      <c r="C67" s="53"/>
      <c r="D67" s="53"/>
      <c r="E67" s="53"/>
      <c r="F67" s="53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1"/>
      <c r="Y67" s="123"/>
      <c r="Z67" s="123"/>
      <c r="AA67" s="123"/>
      <c r="AB67" s="123"/>
      <c r="AC67" s="123"/>
      <c r="AD67" s="123"/>
      <c r="AE67" s="123"/>
      <c r="AF67" s="123"/>
      <c r="AG67" s="123"/>
      <c r="AH67" s="121"/>
      <c r="AI67" s="123"/>
      <c r="AJ67" s="123"/>
      <c r="AK67" s="123"/>
      <c r="AL67" s="123"/>
      <c r="AM67" s="123"/>
      <c r="AN67" s="123"/>
      <c r="AO67" s="123"/>
      <c r="AP67" s="123"/>
      <c r="AQ67" s="123"/>
      <c r="AR67" s="121"/>
      <c r="AS67" s="123"/>
      <c r="AT67" s="123"/>
      <c r="AU67" s="123"/>
      <c r="AV67" s="123"/>
      <c r="AW67" s="123"/>
      <c r="AX67" s="123"/>
      <c r="AY67" s="123"/>
      <c r="AZ67" s="123"/>
      <c r="BA67" s="123"/>
      <c r="BB67" s="52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2:66" ht="15" customHeight="1" x14ac:dyDescent="0.25">
      <c r="B68" s="52">
        <v>3</v>
      </c>
      <c r="C68" s="53"/>
      <c r="D68" s="53"/>
      <c r="E68" s="53"/>
      <c r="F68" s="53"/>
      <c r="G68" s="52" t="s">
        <v>101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121">
        <v>58344888</v>
      </c>
      <c r="Y68" s="123"/>
      <c r="Z68" s="123"/>
      <c r="AA68" s="123"/>
      <c r="AB68" s="123"/>
      <c r="AC68" s="123"/>
      <c r="AD68" s="123"/>
      <c r="AE68" s="123"/>
      <c r="AF68" s="123"/>
      <c r="AG68" s="123"/>
      <c r="AH68" s="121">
        <f>X68-AH67</f>
        <v>58344888</v>
      </c>
      <c r="AI68" s="123"/>
      <c r="AJ68" s="123"/>
      <c r="AK68" s="123"/>
      <c r="AL68" s="123"/>
      <c r="AM68" s="123"/>
      <c r="AN68" s="123"/>
      <c r="AO68" s="123"/>
      <c r="AP68" s="123"/>
      <c r="AQ68" s="123"/>
      <c r="AR68" s="121">
        <f>AH68/X68*100</f>
        <v>100</v>
      </c>
      <c r="AS68" s="123"/>
      <c r="AT68" s="123"/>
      <c r="AU68" s="123"/>
      <c r="AV68" s="123"/>
      <c r="AW68" s="123"/>
      <c r="AX68" s="123"/>
      <c r="AY68" s="123"/>
      <c r="AZ68" s="123"/>
      <c r="BA68" s="123"/>
      <c r="BB68" s="52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2:66" ht="14.4" x14ac:dyDescent="0.25">
      <c r="B69" s="52" t="s">
        <v>72</v>
      </c>
      <c r="C69" s="53"/>
      <c r="D69" s="53"/>
      <c r="E69" s="53"/>
      <c r="F69" s="53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1"/>
      <c r="Y69" s="123"/>
      <c r="Z69" s="123"/>
      <c r="AA69" s="123"/>
      <c r="AB69" s="123"/>
      <c r="AC69" s="123"/>
      <c r="AD69" s="123"/>
      <c r="AE69" s="123"/>
      <c r="AF69" s="123"/>
      <c r="AG69" s="123"/>
      <c r="AH69" s="121"/>
      <c r="AI69" s="123"/>
      <c r="AJ69" s="123"/>
      <c r="AK69" s="123"/>
      <c r="AL69" s="123"/>
      <c r="AM69" s="123"/>
      <c r="AN69" s="123"/>
      <c r="AO69" s="123"/>
      <c r="AP69" s="123"/>
      <c r="AQ69" s="123"/>
      <c r="AR69" s="121"/>
      <c r="AS69" s="123"/>
      <c r="AT69" s="123"/>
      <c r="AU69" s="123"/>
      <c r="AV69" s="123"/>
      <c r="AW69" s="123"/>
      <c r="AX69" s="123"/>
      <c r="AY69" s="123"/>
      <c r="AZ69" s="123"/>
      <c r="BA69" s="123"/>
      <c r="BB69" s="52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2:66" ht="23.25" customHeight="1" x14ac:dyDescent="0.25">
      <c r="B70" s="52">
        <v>4</v>
      </c>
      <c r="C70" s="53"/>
      <c r="D70" s="53"/>
      <c r="E70" s="53"/>
      <c r="F70" s="53"/>
      <c r="G70" s="52" t="s">
        <v>102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4" t="s">
        <v>98</v>
      </c>
      <c r="Y70" s="55"/>
      <c r="Z70" s="55"/>
      <c r="AA70" s="55"/>
      <c r="AB70" s="55"/>
      <c r="AC70" s="55"/>
      <c r="AD70" s="55"/>
      <c r="AE70" s="55"/>
      <c r="AF70" s="55"/>
      <c r="AG70" s="56"/>
      <c r="AH70" s="121">
        <f>AH66-AH68+AH65</f>
        <v>0</v>
      </c>
      <c r="AI70" s="53"/>
      <c r="AJ70" s="53"/>
      <c r="AK70" s="53"/>
      <c r="AL70" s="53"/>
      <c r="AM70" s="53"/>
      <c r="AN70" s="53"/>
      <c r="AO70" s="53"/>
      <c r="AP70" s="53"/>
      <c r="AQ70" s="53"/>
      <c r="AR70" s="54" t="s">
        <v>98</v>
      </c>
      <c r="AS70" s="55"/>
      <c r="AT70" s="55"/>
      <c r="AU70" s="55"/>
      <c r="AV70" s="55"/>
      <c r="AW70" s="55"/>
      <c r="AX70" s="55"/>
      <c r="AY70" s="55"/>
      <c r="AZ70" s="55"/>
      <c r="BA70" s="56"/>
      <c r="BB70" s="52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2:66" ht="14.4" x14ac:dyDescent="0.25">
      <c r="B71" s="52" t="s">
        <v>68</v>
      </c>
      <c r="C71" s="53"/>
      <c r="D71" s="53"/>
      <c r="E71" s="53"/>
      <c r="F71" s="53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2"/>
      <c r="AI71" s="53"/>
      <c r="AJ71" s="53"/>
      <c r="AK71" s="53"/>
      <c r="AL71" s="53"/>
      <c r="AM71" s="53"/>
      <c r="AN71" s="53"/>
      <c r="AO71" s="53"/>
      <c r="AP71" s="53"/>
      <c r="AQ71" s="53"/>
      <c r="AR71" s="52"/>
      <c r="AS71" s="53"/>
      <c r="AT71" s="53"/>
      <c r="AU71" s="53"/>
      <c r="AV71" s="53"/>
      <c r="AW71" s="53"/>
      <c r="AX71" s="53"/>
      <c r="AY71" s="53"/>
      <c r="AZ71" s="53"/>
      <c r="BA71" s="53"/>
      <c r="BB71" s="52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2:66" ht="27.75" customHeight="1" x14ac:dyDescent="0.25">
      <c r="B72" s="52">
        <v>5</v>
      </c>
      <c r="C72" s="53"/>
      <c r="D72" s="53"/>
      <c r="E72" s="53"/>
      <c r="F72" s="53"/>
      <c r="G72" s="52" t="s">
        <v>134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2"/>
      <c r="AI72" s="53"/>
      <c r="AJ72" s="53"/>
      <c r="AK72" s="53"/>
      <c r="AL72" s="53"/>
      <c r="AM72" s="53"/>
      <c r="AN72" s="53"/>
      <c r="AO72" s="53"/>
      <c r="AP72" s="53"/>
      <c r="AQ72" s="53"/>
      <c r="AR72" s="52"/>
      <c r="AS72" s="53"/>
      <c r="AT72" s="53"/>
      <c r="AU72" s="53"/>
      <c r="AV72" s="53"/>
      <c r="AW72" s="53"/>
      <c r="AX72" s="53"/>
      <c r="AY72" s="53"/>
      <c r="AZ72" s="53"/>
      <c r="BA72" s="53"/>
      <c r="BB72" s="52"/>
      <c r="BC72" s="53"/>
      <c r="BD72" s="53"/>
      <c r="BE72" s="53"/>
      <c r="BF72" s="53"/>
      <c r="BG72" s="53"/>
      <c r="BH72" s="53"/>
      <c r="BI72" s="53"/>
      <c r="BJ72" s="53"/>
      <c r="BK72" s="53"/>
    </row>
    <row r="73" spans="2:66" ht="14.4" x14ac:dyDescent="0.25">
      <c r="B73" s="52" t="s">
        <v>72</v>
      </c>
      <c r="C73" s="53"/>
      <c r="D73" s="53"/>
      <c r="E73" s="53"/>
      <c r="F73" s="53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2"/>
      <c r="AI73" s="53"/>
      <c r="AJ73" s="53"/>
      <c r="AK73" s="53"/>
      <c r="AL73" s="53"/>
      <c r="AM73" s="53"/>
      <c r="AN73" s="53"/>
      <c r="AO73" s="53"/>
      <c r="AP73" s="53"/>
      <c r="AQ73" s="53"/>
      <c r="AR73" s="52"/>
      <c r="AS73" s="53"/>
      <c r="AT73" s="53"/>
      <c r="AU73" s="53"/>
      <c r="AV73" s="53"/>
      <c r="AW73" s="53"/>
      <c r="AX73" s="53"/>
      <c r="AY73" s="53"/>
      <c r="AZ73" s="53"/>
      <c r="BA73" s="53"/>
      <c r="BB73" s="52"/>
      <c r="BC73" s="53"/>
      <c r="BD73" s="53"/>
      <c r="BE73" s="53"/>
      <c r="BF73" s="53"/>
      <c r="BG73" s="53"/>
      <c r="BH73" s="53"/>
      <c r="BI73" s="53"/>
      <c r="BJ73" s="53"/>
      <c r="BK73" s="53"/>
    </row>
    <row r="75" spans="2:66" x14ac:dyDescent="0.25">
      <c r="B75" s="1" t="s">
        <v>103</v>
      </c>
    </row>
    <row r="77" spans="2:66" ht="66.75" customHeight="1" x14ac:dyDescent="0.3">
      <c r="B77" s="34" t="s">
        <v>104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4" t="s">
        <v>105</v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4" t="s">
        <v>173</v>
      </c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7"/>
      <c r="BM77" s="7"/>
      <c r="BN77" s="7"/>
    </row>
    <row r="78" spans="2:66" x14ac:dyDescent="0.25">
      <c r="B78" s="57" t="s">
        <v>171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57" t="s">
        <v>180</v>
      </c>
      <c r="O78" s="113"/>
      <c r="P78" s="113"/>
      <c r="Q78" s="113"/>
      <c r="R78" s="113"/>
      <c r="S78" s="113"/>
      <c r="T78" s="113"/>
      <c r="U78" s="113"/>
      <c r="V78" s="113"/>
      <c r="W78" s="113"/>
      <c r="X78" s="57" t="s">
        <v>171</v>
      </c>
      <c r="Y78" s="113"/>
      <c r="Z78" s="113"/>
      <c r="AA78" s="113"/>
      <c r="AB78" s="113"/>
      <c r="AC78" s="113"/>
      <c r="AD78" s="113"/>
      <c r="AE78" s="113"/>
      <c r="AF78" s="113"/>
      <c r="AG78" s="113"/>
      <c r="AH78" s="57" t="s">
        <v>180</v>
      </c>
      <c r="AI78" s="113"/>
      <c r="AJ78" s="113"/>
      <c r="AK78" s="113"/>
      <c r="AL78" s="113"/>
      <c r="AM78" s="113"/>
      <c r="AN78" s="113"/>
      <c r="AO78" s="113"/>
      <c r="AP78" s="113"/>
      <c r="AQ78" s="113"/>
      <c r="AR78" s="118" t="s">
        <v>172</v>
      </c>
      <c r="AS78" s="119"/>
      <c r="AT78" s="119"/>
      <c r="AU78" s="119"/>
      <c r="AV78" s="119"/>
      <c r="AW78" s="119"/>
      <c r="AX78" s="119"/>
      <c r="AY78" s="119"/>
      <c r="AZ78" s="119"/>
      <c r="BA78" s="120"/>
      <c r="BB78" s="118" t="s">
        <v>181</v>
      </c>
      <c r="BC78" s="119"/>
      <c r="BD78" s="119"/>
      <c r="BE78" s="119"/>
      <c r="BF78" s="119"/>
      <c r="BG78" s="119"/>
      <c r="BH78" s="119"/>
      <c r="BI78" s="119"/>
      <c r="BJ78" s="119"/>
      <c r="BK78" s="120"/>
    </row>
    <row r="79" spans="2:66" x14ac:dyDescent="0.25">
      <c r="B79" s="57">
        <v>1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57">
        <v>2</v>
      </c>
      <c r="O79" s="113"/>
      <c r="P79" s="113"/>
      <c r="Q79" s="113"/>
      <c r="R79" s="113"/>
      <c r="S79" s="113"/>
      <c r="T79" s="113"/>
      <c r="U79" s="113"/>
      <c r="V79" s="113"/>
      <c r="W79" s="113"/>
      <c r="X79" s="57">
        <v>3</v>
      </c>
      <c r="Y79" s="113"/>
      <c r="Z79" s="113"/>
      <c r="AA79" s="113"/>
      <c r="AB79" s="113"/>
      <c r="AC79" s="113"/>
      <c r="AD79" s="113"/>
      <c r="AE79" s="113"/>
      <c r="AF79" s="113"/>
      <c r="AG79" s="113"/>
      <c r="AH79" s="57">
        <v>4</v>
      </c>
      <c r="AI79" s="113"/>
      <c r="AJ79" s="113"/>
      <c r="AK79" s="113"/>
      <c r="AL79" s="113"/>
      <c r="AM79" s="113"/>
      <c r="AN79" s="113"/>
      <c r="AO79" s="113"/>
      <c r="AP79" s="113"/>
      <c r="AQ79" s="113"/>
      <c r="AR79" s="57">
        <v>5</v>
      </c>
      <c r="AS79" s="113"/>
      <c r="AT79" s="113"/>
      <c r="AU79" s="113"/>
      <c r="AV79" s="113"/>
      <c r="AW79" s="113"/>
      <c r="AX79" s="113"/>
      <c r="AY79" s="113"/>
      <c r="AZ79" s="113"/>
      <c r="BA79" s="113"/>
      <c r="BB79" s="57">
        <v>6</v>
      </c>
      <c r="BC79" s="113"/>
      <c r="BD79" s="113"/>
      <c r="BE79" s="113"/>
      <c r="BF79" s="113"/>
      <c r="BG79" s="113"/>
      <c r="BH79" s="113"/>
      <c r="BI79" s="113"/>
      <c r="BJ79" s="113"/>
      <c r="BK79" s="113"/>
    </row>
    <row r="80" spans="2:66" ht="14.4" x14ac:dyDescent="0.3">
      <c r="B80" s="114">
        <v>56772371.5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6">
        <v>56894888</v>
      </c>
      <c r="O80" s="117"/>
      <c r="P80" s="117"/>
      <c r="Q80" s="117"/>
      <c r="R80" s="117"/>
      <c r="S80" s="117"/>
      <c r="T80" s="117"/>
      <c r="U80" s="117"/>
      <c r="V80" s="117"/>
      <c r="W80" s="117"/>
      <c r="X80" s="95">
        <v>706800</v>
      </c>
      <c r="Y80" s="96"/>
      <c r="Z80" s="96"/>
      <c r="AA80" s="96"/>
      <c r="AB80" s="96"/>
      <c r="AC80" s="96"/>
      <c r="AD80" s="96"/>
      <c r="AE80" s="96"/>
      <c r="AF80" s="96"/>
      <c r="AG80" s="96"/>
      <c r="AH80" s="95">
        <v>1450000</v>
      </c>
      <c r="AI80" s="96"/>
      <c r="AJ80" s="96"/>
      <c r="AK80" s="96"/>
      <c r="AL80" s="96"/>
      <c r="AM80" s="96"/>
      <c r="AN80" s="96"/>
      <c r="AO80" s="96"/>
      <c r="AP80" s="96"/>
      <c r="AQ80" s="96"/>
      <c r="AR80" s="95">
        <v>869269.74</v>
      </c>
      <c r="AS80" s="96"/>
      <c r="AT80" s="96"/>
      <c r="AU80" s="96"/>
      <c r="AV80" s="96"/>
      <c r="AW80" s="96"/>
      <c r="AX80" s="96"/>
      <c r="AY80" s="96"/>
      <c r="AZ80" s="96"/>
      <c r="BA80" s="96"/>
      <c r="BB80" s="95">
        <v>1196513.53</v>
      </c>
      <c r="BC80" s="96"/>
      <c r="BD80" s="96"/>
      <c r="BE80" s="96"/>
      <c r="BF80" s="96"/>
      <c r="BG80" s="96"/>
      <c r="BH80" s="96"/>
      <c r="BI80" s="96"/>
      <c r="BJ80" s="96"/>
      <c r="BK80" s="96"/>
    </row>
    <row r="81" spans="2:80" ht="14.4" x14ac:dyDescent="0.3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5"/>
      <c r="O81" s="96"/>
      <c r="P81" s="96"/>
      <c r="Q81" s="96"/>
      <c r="R81" s="96"/>
      <c r="S81" s="96"/>
      <c r="T81" s="96"/>
      <c r="U81" s="96"/>
      <c r="V81" s="96"/>
      <c r="W81" s="96"/>
      <c r="X81" s="95"/>
      <c r="Y81" s="96"/>
      <c r="Z81" s="96"/>
      <c r="AA81" s="96"/>
      <c r="AB81" s="96"/>
      <c r="AC81" s="96"/>
      <c r="AD81" s="96"/>
      <c r="AE81" s="96"/>
      <c r="AF81" s="96"/>
      <c r="AG81" s="96"/>
      <c r="AH81" s="95"/>
      <c r="AI81" s="96"/>
      <c r="AJ81" s="96"/>
      <c r="AK81" s="96"/>
      <c r="AL81" s="96"/>
      <c r="AM81" s="96"/>
      <c r="AN81" s="96"/>
      <c r="AO81" s="96"/>
      <c r="AP81" s="96"/>
      <c r="AQ81" s="96"/>
      <c r="AR81" s="95"/>
      <c r="AS81" s="96"/>
      <c r="AT81" s="96"/>
      <c r="AU81" s="96"/>
      <c r="AV81" s="96"/>
      <c r="AW81" s="96"/>
      <c r="AX81" s="96"/>
      <c r="AY81" s="96"/>
      <c r="AZ81" s="96"/>
      <c r="BA81" s="96"/>
      <c r="BB81" s="95"/>
      <c r="BC81" s="96"/>
      <c r="BD81" s="96"/>
      <c r="BE81" s="96"/>
      <c r="BF81" s="96"/>
      <c r="BG81" s="96"/>
      <c r="BH81" s="96"/>
      <c r="BI81" s="96"/>
      <c r="BJ81" s="96"/>
      <c r="BK81" s="96"/>
    </row>
    <row r="83" spans="2:80" x14ac:dyDescent="0.25">
      <c r="B83" s="1" t="s">
        <v>106</v>
      </c>
    </row>
    <row r="85" spans="2:80" ht="14.4" x14ac:dyDescent="0.3">
      <c r="B85" s="105" t="s">
        <v>107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</row>
    <row r="86" spans="2:80" ht="14.4" x14ac:dyDescent="0.3">
      <c r="B86" s="105" t="s">
        <v>172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5" t="s">
        <v>181</v>
      </c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</row>
    <row r="87" spans="2:80" ht="14.4" x14ac:dyDescent="0.3">
      <c r="B87" s="105">
        <v>0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5">
        <v>0</v>
      </c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</row>
    <row r="88" spans="2:80" ht="14.4" x14ac:dyDescent="0.3">
      <c r="B88" s="105">
        <v>0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5">
        <v>0</v>
      </c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</row>
    <row r="89" spans="2:80" ht="14.4" x14ac:dyDescent="0.3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8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1" spans="2:80" x14ac:dyDescent="0.25">
      <c r="B91" s="1" t="s">
        <v>108</v>
      </c>
    </row>
    <row r="93" spans="2:80" x14ac:dyDescent="0.25">
      <c r="B93" s="107" t="s">
        <v>58</v>
      </c>
      <c r="C93" s="108"/>
      <c r="D93" s="108"/>
      <c r="E93" s="108"/>
      <c r="F93" s="108"/>
      <c r="G93" s="109"/>
      <c r="H93" s="107" t="s">
        <v>109</v>
      </c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9"/>
      <c r="AJ93" s="57" t="s">
        <v>110</v>
      </c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CB93" s="29"/>
    </row>
    <row r="94" spans="2:80" ht="14.4" x14ac:dyDescent="0.3">
      <c r="B94" s="110"/>
      <c r="C94" s="111"/>
      <c r="D94" s="111"/>
      <c r="E94" s="111"/>
      <c r="F94" s="111"/>
      <c r="G94" s="112"/>
      <c r="H94" s="110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2"/>
      <c r="AJ94" s="105" t="s">
        <v>172</v>
      </c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5" t="s">
        <v>181</v>
      </c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</row>
    <row r="95" spans="2:80" ht="14.4" x14ac:dyDescent="0.3">
      <c r="B95" s="105">
        <v>1</v>
      </c>
      <c r="C95" s="106"/>
      <c r="D95" s="106"/>
      <c r="E95" s="106"/>
      <c r="F95" s="106"/>
      <c r="G95" s="106"/>
      <c r="H95" s="105">
        <v>2</v>
      </c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5">
        <v>3</v>
      </c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5">
        <v>4</v>
      </c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</row>
    <row r="96" spans="2:80" ht="14.4" x14ac:dyDescent="0.3">
      <c r="B96" s="93"/>
      <c r="C96" s="94"/>
      <c r="D96" s="94"/>
      <c r="E96" s="94"/>
      <c r="F96" s="94"/>
      <c r="G96" s="94"/>
      <c r="H96" s="93" t="s">
        <v>141</v>
      </c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9">
        <v>37791054</v>
      </c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1"/>
      <c r="AX96" s="99">
        <v>39574157.049999997</v>
      </c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1"/>
    </row>
    <row r="97" spans="2:63" ht="14.4" x14ac:dyDescent="0.3">
      <c r="B97" s="93"/>
      <c r="C97" s="94"/>
      <c r="D97" s="94"/>
      <c r="E97" s="94"/>
      <c r="F97" s="94"/>
      <c r="G97" s="94"/>
      <c r="H97" s="93" t="s">
        <v>142</v>
      </c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9">
        <v>760326.95</v>
      </c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1"/>
      <c r="AX97" s="99">
        <f>123599.67+14856.6+263094.4+8695</f>
        <v>410245.67000000004</v>
      </c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1"/>
    </row>
    <row r="98" spans="2:63" ht="14.4" x14ac:dyDescent="0.3">
      <c r="B98" s="93"/>
      <c r="C98" s="94"/>
      <c r="D98" s="94"/>
      <c r="E98" s="94"/>
      <c r="F98" s="94"/>
      <c r="G98" s="94"/>
      <c r="H98" s="93" t="s">
        <v>143</v>
      </c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102">
        <v>11608110.640000001</v>
      </c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4"/>
      <c r="AX98" s="102">
        <v>12123582.369999999</v>
      </c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4"/>
    </row>
    <row r="99" spans="2:63" ht="14.4" x14ac:dyDescent="0.3">
      <c r="B99" s="93"/>
      <c r="C99" s="94"/>
      <c r="D99" s="94"/>
      <c r="E99" s="94"/>
      <c r="F99" s="94"/>
      <c r="G99" s="94"/>
      <c r="H99" s="93" t="s">
        <v>144</v>
      </c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102">
        <v>198495.73</v>
      </c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4"/>
      <c r="AX99" s="102">
        <v>187985.35</v>
      </c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4"/>
    </row>
    <row r="100" spans="2:63" ht="14.4" x14ac:dyDescent="0.3">
      <c r="B100" s="93"/>
      <c r="C100" s="94"/>
      <c r="D100" s="94"/>
      <c r="E100" s="94"/>
      <c r="F100" s="94"/>
      <c r="G100" s="94"/>
      <c r="H100" s="93" t="s">
        <v>145</v>
      </c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5">
        <v>1563762.53</v>
      </c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5">
        <v>1544845.7</v>
      </c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</row>
    <row r="101" spans="2:63" ht="14.4" x14ac:dyDescent="0.3">
      <c r="B101" s="93"/>
      <c r="C101" s="94"/>
      <c r="D101" s="94"/>
      <c r="E101" s="94"/>
      <c r="F101" s="94"/>
      <c r="G101" s="94"/>
      <c r="H101" s="93" t="s">
        <v>146</v>
      </c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5">
        <v>593514.82999999996</v>
      </c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5">
        <v>418749.31</v>
      </c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</row>
    <row r="102" spans="2:63" ht="14.4" x14ac:dyDescent="0.3">
      <c r="B102" s="93"/>
      <c r="C102" s="94"/>
      <c r="D102" s="94"/>
      <c r="E102" s="94"/>
      <c r="F102" s="94"/>
      <c r="G102" s="94"/>
      <c r="H102" s="93" t="s">
        <v>147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5">
        <f>81170+66719.75+383410+160000+616775.65</f>
        <v>1308075.3999999999</v>
      </c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5">
        <f>1359686.57-3002.74</f>
        <v>1356683.83</v>
      </c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</row>
    <row r="103" spans="2:63" ht="14.4" x14ac:dyDescent="0.3">
      <c r="B103" s="93"/>
      <c r="C103" s="94"/>
      <c r="D103" s="94"/>
      <c r="E103" s="94"/>
      <c r="F103" s="94"/>
      <c r="G103" s="94"/>
      <c r="H103" s="93" t="s">
        <v>148</v>
      </c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7">
        <f>6000+5985.25+10272+10927.51+120000+35000</f>
        <v>188184.76</v>
      </c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7">
        <f>120000+8770.56+19186.4+5000</f>
        <v>152956.96</v>
      </c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</row>
    <row r="104" spans="2:63" ht="14.4" x14ac:dyDescent="0.3">
      <c r="B104" s="93"/>
      <c r="C104" s="94"/>
      <c r="D104" s="94"/>
      <c r="E104" s="94"/>
      <c r="F104" s="94"/>
      <c r="G104" s="94"/>
      <c r="H104" s="93" t="s">
        <v>149</v>
      </c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5">
        <f>3000+25000+70000+249600+294598.53</f>
        <v>642198.53</v>
      </c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5">
        <f>151399+508100.51</f>
        <v>659499.51</v>
      </c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</row>
    <row r="105" spans="2:63" ht="14.4" x14ac:dyDescent="0.3">
      <c r="B105" s="93"/>
      <c r="C105" s="94"/>
      <c r="D105" s="94"/>
      <c r="E105" s="94"/>
      <c r="F105" s="94"/>
      <c r="G105" s="94"/>
      <c r="H105" s="93" t="s">
        <v>150</v>
      </c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5">
        <f>113380+104062.5+19800+30965.63+394790+473800+981850</f>
        <v>2118648.13</v>
      </c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5">
        <f>1916182.25</f>
        <v>1916182.25</v>
      </c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</row>
    <row r="106" spans="2:63" ht="14.4" x14ac:dyDescent="0.3">
      <c r="B106" s="93"/>
      <c r="C106" s="94"/>
      <c r="D106" s="94"/>
      <c r="E106" s="94"/>
      <c r="F106" s="94"/>
      <c r="G106" s="94"/>
      <c r="H106" s="93" t="s">
        <v>151</v>
      </c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5">
        <f>SUM(AJ96:AW105)</f>
        <v>56772371.5</v>
      </c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5">
        <f>SUM(AX96:BK105)</f>
        <v>58344888</v>
      </c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</row>
  </sheetData>
  <mergeCells count="316"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V53:AY53"/>
    <mergeCell ref="AZ53:BC53"/>
    <mergeCell ref="BD53:BG53"/>
    <mergeCell ref="BH53:BK53"/>
    <mergeCell ref="B57:F57"/>
    <mergeCell ref="G57:AM57"/>
    <mergeCell ref="AN57:BK57"/>
    <mergeCell ref="B58:F58"/>
    <mergeCell ref="G58:AM58"/>
    <mergeCell ref="AN58:BK58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B59:F59"/>
    <mergeCell ref="G59:AM59"/>
    <mergeCell ref="AN59:BK59"/>
    <mergeCell ref="B63:F63"/>
    <mergeCell ref="BB63:BK63"/>
    <mergeCell ref="X63:AG63"/>
    <mergeCell ref="AH63:AQ63"/>
    <mergeCell ref="AR63:BA63"/>
    <mergeCell ref="G63:W63"/>
    <mergeCell ref="B64:F64"/>
    <mergeCell ref="G64:W64"/>
    <mergeCell ref="X64:AG64"/>
    <mergeCell ref="AH64:AQ64"/>
    <mergeCell ref="AR64:BA64"/>
    <mergeCell ref="BB64:BK64"/>
    <mergeCell ref="B65:F65"/>
    <mergeCell ref="G65:W65"/>
    <mergeCell ref="X65:AG65"/>
    <mergeCell ref="AH65:AQ65"/>
    <mergeCell ref="AR65:BA65"/>
    <mergeCell ref="BB65:BK65"/>
    <mergeCell ref="BB68:BK68"/>
    <mergeCell ref="X69:AG69"/>
    <mergeCell ref="AH69:AQ69"/>
    <mergeCell ref="AR69:BA69"/>
    <mergeCell ref="BB69:BK69"/>
    <mergeCell ref="B66:F66"/>
    <mergeCell ref="G66:W66"/>
    <mergeCell ref="X66:AG66"/>
    <mergeCell ref="AH66:AQ66"/>
    <mergeCell ref="AR66:BA66"/>
    <mergeCell ref="BB66:BK66"/>
    <mergeCell ref="X67:AG67"/>
    <mergeCell ref="AH67:AQ67"/>
    <mergeCell ref="AR67:BA67"/>
    <mergeCell ref="BB67:BK67"/>
    <mergeCell ref="B67:W67"/>
    <mergeCell ref="B69:W69"/>
    <mergeCell ref="B68:F68"/>
    <mergeCell ref="G68:W68"/>
    <mergeCell ref="X68:AG68"/>
    <mergeCell ref="AH68:AQ68"/>
    <mergeCell ref="AR68:BA68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77:W77"/>
    <mergeCell ref="X77:AQ77"/>
    <mergeCell ref="AR77:BK77"/>
    <mergeCell ref="BB79:BK79"/>
    <mergeCell ref="BB80:BK80"/>
    <mergeCell ref="B79:M79"/>
    <mergeCell ref="N79:W79"/>
    <mergeCell ref="X79:AG79"/>
    <mergeCell ref="AH79:AQ79"/>
    <mergeCell ref="AR79:BA79"/>
    <mergeCell ref="B80:M80"/>
    <mergeCell ref="N80:W80"/>
    <mergeCell ref="X80:AG80"/>
    <mergeCell ref="AH80:AQ80"/>
    <mergeCell ref="AR80:BA80"/>
    <mergeCell ref="BB78:BK78"/>
    <mergeCell ref="B78:M78"/>
    <mergeCell ref="N78:W78"/>
    <mergeCell ref="X78:AG78"/>
    <mergeCell ref="AH78:AQ78"/>
    <mergeCell ref="AR78:BA78"/>
    <mergeCell ref="B85:BK85"/>
    <mergeCell ref="B86:AH86"/>
    <mergeCell ref="AI86:BK86"/>
    <mergeCell ref="B87:AH87"/>
    <mergeCell ref="AI87:BK87"/>
    <mergeCell ref="B88:AH88"/>
    <mergeCell ref="AI88:BK88"/>
    <mergeCell ref="AJ93:BK93"/>
    <mergeCell ref="B81:M81"/>
    <mergeCell ref="N81:W81"/>
    <mergeCell ref="X81:AG81"/>
    <mergeCell ref="AH81:AQ81"/>
    <mergeCell ref="AR81:BA81"/>
    <mergeCell ref="BB81:BK81"/>
    <mergeCell ref="AJ94:AW94"/>
    <mergeCell ref="AX94:BK94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3:G94"/>
    <mergeCell ref="H93:AI94"/>
    <mergeCell ref="B97:G97"/>
    <mergeCell ref="H97:AI97"/>
    <mergeCell ref="AJ97:AW97"/>
    <mergeCell ref="AX97:BK97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106:G106"/>
    <mergeCell ref="H106:AI106"/>
    <mergeCell ref="AJ106:AW106"/>
    <mergeCell ref="AX106:BK10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workbookViewId="0">
      <selection activeCell="BG13" sqref="BG13:BN13"/>
    </sheetView>
  </sheetViews>
  <sheetFormatPr defaultColWidth="9.109375" defaultRowHeight="13.8" x14ac:dyDescent="0.25"/>
  <cols>
    <col min="1" max="41" width="1.33203125" style="1" customWidth="1"/>
    <col min="42" max="42" width="2.6640625" style="1" customWidth="1"/>
    <col min="43" max="49" width="1.33203125" style="1" customWidth="1"/>
    <col min="50" max="50" width="2.5546875" style="1" customWidth="1"/>
    <col min="51" max="57" width="1.33203125" style="1" customWidth="1"/>
    <col min="58" max="58" width="3.109375" style="1" customWidth="1"/>
    <col min="59" max="65" width="1.33203125" style="1" customWidth="1"/>
    <col min="66" max="66" width="2.6640625" style="1" customWidth="1"/>
    <col min="67" max="77" width="1.33203125" style="1" customWidth="1"/>
    <col min="78" max="80" width="9.109375" style="1"/>
    <col min="81" max="81" width="10" style="1" bestFit="1" customWidth="1"/>
    <col min="82" max="16384" width="9.109375" style="1"/>
  </cols>
  <sheetData>
    <row r="1" spans="2:81" ht="9" customHeight="1" x14ac:dyDescent="0.25"/>
    <row r="2" spans="2:81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81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81" x14ac:dyDescent="0.25">
      <c r="B4" s="52" t="s">
        <v>59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2" t="s">
        <v>112</v>
      </c>
      <c r="P4" s="53"/>
      <c r="Q4" s="53"/>
      <c r="R4" s="53"/>
      <c r="S4" s="52" t="s">
        <v>113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2" t="s">
        <v>114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2" t="s">
        <v>115</v>
      </c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8"/>
      <c r="BP4" s="8"/>
      <c r="BQ4" s="8"/>
      <c r="BR4" s="8"/>
    </row>
    <row r="5" spans="2:81" ht="39.15" customHeight="1" x14ac:dyDescent="0.2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2" t="s">
        <v>116</v>
      </c>
      <c r="T5" s="53"/>
      <c r="U5" s="53"/>
      <c r="V5" s="53"/>
      <c r="W5" s="53"/>
      <c r="X5" s="53"/>
      <c r="Y5" s="53"/>
      <c r="Z5" s="53"/>
      <c r="AA5" s="52" t="s">
        <v>32</v>
      </c>
      <c r="AB5" s="53"/>
      <c r="AC5" s="53"/>
      <c r="AD5" s="53"/>
      <c r="AE5" s="53"/>
      <c r="AF5" s="53"/>
      <c r="AG5" s="53"/>
      <c r="AH5" s="53"/>
      <c r="AI5" s="52" t="s">
        <v>116</v>
      </c>
      <c r="AJ5" s="53"/>
      <c r="AK5" s="53"/>
      <c r="AL5" s="53"/>
      <c r="AM5" s="53"/>
      <c r="AN5" s="53"/>
      <c r="AO5" s="53"/>
      <c r="AP5" s="53"/>
      <c r="AQ5" s="52" t="s">
        <v>32</v>
      </c>
      <c r="AR5" s="53"/>
      <c r="AS5" s="53"/>
      <c r="AT5" s="53"/>
      <c r="AU5" s="53"/>
      <c r="AV5" s="53"/>
      <c r="AW5" s="53"/>
      <c r="AX5" s="53"/>
      <c r="AY5" s="52" t="s">
        <v>116</v>
      </c>
      <c r="AZ5" s="53"/>
      <c r="BA5" s="53"/>
      <c r="BB5" s="53"/>
      <c r="BC5" s="53"/>
      <c r="BD5" s="53"/>
      <c r="BE5" s="53"/>
      <c r="BF5" s="53"/>
      <c r="BG5" s="52" t="s">
        <v>32</v>
      </c>
      <c r="BH5" s="53"/>
      <c r="BI5" s="53"/>
      <c r="BJ5" s="53"/>
      <c r="BK5" s="53"/>
      <c r="BL5" s="53"/>
      <c r="BM5" s="53"/>
      <c r="BN5" s="53"/>
      <c r="BO5" s="8"/>
      <c r="BP5" s="8"/>
      <c r="BQ5" s="8"/>
      <c r="BR5" s="8"/>
    </row>
    <row r="6" spans="2:81" ht="14.4" x14ac:dyDescent="0.3">
      <c r="B6" s="105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5">
        <v>2</v>
      </c>
      <c r="P6" s="106"/>
      <c r="Q6" s="106"/>
      <c r="R6" s="106"/>
      <c r="S6" s="105">
        <v>3</v>
      </c>
      <c r="T6" s="106"/>
      <c r="U6" s="106"/>
      <c r="V6" s="106"/>
      <c r="W6" s="106"/>
      <c r="X6" s="106"/>
      <c r="Y6" s="106"/>
      <c r="Z6" s="106"/>
      <c r="AA6" s="105">
        <v>4</v>
      </c>
      <c r="AB6" s="106"/>
      <c r="AC6" s="106"/>
      <c r="AD6" s="106"/>
      <c r="AE6" s="106"/>
      <c r="AF6" s="106"/>
      <c r="AG6" s="106"/>
      <c r="AH6" s="106"/>
      <c r="AI6" s="105">
        <v>5</v>
      </c>
      <c r="AJ6" s="106"/>
      <c r="AK6" s="106"/>
      <c r="AL6" s="106"/>
      <c r="AM6" s="106"/>
      <c r="AN6" s="106"/>
      <c r="AO6" s="106"/>
      <c r="AP6" s="106"/>
      <c r="AQ6" s="105">
        <v>6</v>
      </c>
      <c r="AR6" s="106"/>
      <c r="AS6" s="106"/>
      <c r="AT6" s="106"/>
      <c r="AU6" s="106"/>
      <c r="AV6" s="106"/>
      <c r="AW6" s="106"/>
      <c r="AX6" s="106"/>
      <c r="AY6" s="105">
        <v>7</v>
      </c>
      <c r="AZ6" s="106"/>
      <c r="BA6" s="106"/>
      <c r="BB6" s="106"/>
      <c r="BC6" s="106"/>
      <c r="BD6" s="106"/>
      <c r="BE6" s="106"/>
      <c r="BF6" s="106"/>
      <c r="BG6" s="105">
        <v>8</v>
      </c>
      <c r="BH6" s="106"/>
      <c r="BI6" s="106"/>
      <c r="BJ6" s="106"/>
      <c r="BK6" s="106"/>
      <c r="BL6" s="106"/>
      <c r="BM6" s="106"/>
      <c r="BN6" s="106"/>
      <c r="BO6" s="3"/>
      <c r="BP6" s="3"/>
      <c r="BQ6" s="8"/>
      <c r="BR6" s="8"/>
    </row>
    <row r="7" spans="2:81" ht="87" customHeight="1" x14ac:dyDescent="0.25">
      <c r="B7" s="88" t="s">
        <v>117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36" t="s">
        <v>66</v>
      </c>
      <c r="P7" s="37"/>
      <c r="Q7" s="37"/>
      <c r="R7" s="37"/>
      <c r="S7" s="167">
        <v>162000</v>
      </c>
      <c r="T7" s="168"/>
      <c r="U7" s="168"/>
      <c r="V7" s="168"/>
      <c r="W7" s="168"/>
      <c r="X7" s="168"/>
      <c r="Y7" s="168"/>
      <c r="Z7" s="168"/>
      <c r="AA7" s="167">
        <v>162000</v>
      </c>
      <c r="AB7" s="168"/>
      <c r="AC7" s="168"/>
      <c r="AD7" s="168"/>
      <c r="AE7" s="168"/>
      <c r="AF7" s="168"/>
      <c r="AG7" s="168"/>
      <c r="AH7" s="168"/>
      <c r="AI7" s="167">
        <v>42769124.710000001</v>
      </c>
      <c r="AJ7" s="168"/>
      <c r="AK7" s="168"/>
      <c r="AL7" s="168"/>
      <c r="AM7" s="168"/>
      <c r="AN7" s="168"/>
      <c r="AO7" s="168"/>
      <c r="AP7" s="168"/>
      <c r="AQ7" s="167">
        <v>44229007.560000002</v>
      </c>
      <c r="AR7" s="168"/>
      <c r="AS7" s="168"/>
      <c r="AT7" s="168"/>
      <c r="AU7" s="168"/>
      <c r="AV7" s="168"/>
      <c r="AW7" s="168"/>
      <c r="AX7" s="168"/>
      <c r="AY7" s="167">
        <v>42931124.710000001</v>
      </c>
      <c r="AZ7" s="168"/>
      <c r="BA7" s="168"/>
      <c r="BB7" s="168"/>
      <c r="BC7" s="168"/>
      <c r="BD7" s="168"/>
      <c r="BE7" s="168"/>
      <c r="BF7" s="168"/>
      <c r="BG7" s="167">
        <v>44391007.560000002</v>
      </c>
      <c r="BH7" s="168"/>
      <c r="BI7" s="168"/>
      <c r="BJ7" s="168"/>
      <c r="BK7" s="168"/>
      <c r="BL7" s="168"/>
      <c r="BM7" s="168"/>
      <c r="BN7" s="168"/>
      <c r="BO7" s="3"/>
      <c r="BP7" s="3"/>
      <c r="BQ7" s="8"/>
      <c r="BR7" s="8"/>
      <c r="CC7" s="29"/>
    </row>
    <row r="8" spans="2:81" ht="26.4" customHeight="1" x14ac:dyDescent="0.25">
      <c r="B8" s="88" t="s">
        <v>118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6" t="s">
        <v>66</v>
      </c>
      <c r="P8" s="37"/>
      <c r="Q8" s="37"/>
      <c r="R8" s="37"/>
      <c r="S8" s="167">
        <v>0</v>
      </c>
      <c r="T8" s="168"/>
      <c r="U8" s="168"/>
      <c r="V8" s="168"/>
      <c r="W8" s="168"/>
      <c r="X8" s="168"/>
      <c r="Y8" s="168"/>
      <c r="Z8" s="168"/>
      <c r="AA8" s="167">
        <v>0</v>
      </c>
      <c r="AB8" s="168"/>
      <c r="AC8" s="168"/>
      <c r="AD8" s="168"/>
      <c r="AE8" s="168"/>
      <c r="AF8" s="168"/>
      <c r="AG8" s="168"/>
      <c r="AH8" s="168"/>
      <c r="AI8" s="167">
        <v>0</v>
      </c>
      <c r="AJ8" s="168"/>
      <c r="AK8" s="168"/>
      <c r="AL8" s="168"/>
      <c r="AM8" s="168"/>
      <c r="AN8" s="168"/>
      <c r="AO8" s="168"/>
      <c r="AP8" s="168"/>
      <c r="AQ8" s="167">
        <v>0</v>
      </c>
      <c r="AR8" s="168"/>
      <c r="AS8" s="168"/>
      <c r="AT8" s="168"/>
      <c r="AU8" s="168"/>
      <c r="AV8" s="168"/>
      <c r="AW8" s="168"/>
      <c r="AX8" s="168"/>
      <c r="AY8" s="167">
        <v>0</v>
      </c>
      <c r="AZ8" s="168"/>
      <c r="BA8" s="168"/>
      <c r="BB8" s="168"/>
      <c r="BC8" s="168"/>
      <c r="BD8" s="168"/>
      <c r="BE8" s="168"/>
      <c r="BF8" s="168"/>
      <c r="BG8" s="167">
        <v>0</v>
      </c>
      <c r="BH8" s="168"/>
      <c r="BI8" s="168"/>
      <c r="BJ8" s="168"/>
      <c r="BK8" s="168"/>
      <c r="BL8" s="168"/>
      <c r="BM8" s="168"/>
      <c r="BN8" s="168"/>
      <c r="BO8" s="3"/>
      <c r="BP8" s="3"/>
      <c r="BQ8" s="8"/>
      <c r="BR8" s="8"/>
    </row>
    <row r="9" spans="2:81" ht="37.5" customHeight="1" x14ac:dyDescent="0.25">
      <c r="B9" s="88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36" t="s">
        <v>66</v>
      </c>
      <c r="P9" s="37"/>
      <c r="Q9" s="37"/>
      <c r="R9" s="37"/>
      <c r="S9" s="167">
        <v>0</v>
      </c>
      <c r="T9" s="168"/>
      <c r="U9" s="168"/>
      <c r="V9" s="168"/>
      <c r="W9" s="168"/>
      <c r="X9" s="168"/>
      <c r="Y9" s="168"/>
      <c r="Z9" s="168"/>
      <c r="AA9" s="167">
        <v>0</v>
      </c>
      <c r="AB9" s="168"/>
      <c r="AC9" s="168"/>
      <c r="AD9" s="168"/>
      <c r="AE9" s="168"/>
      <c r="AF9" s="168"/>
      <c r="AG9" s="168"/>
      <c r="AH9" s="168"/>
      <c r="AI9" s="167">
        <v>0</v>
      </c>
      <c r="AJ9" s="168"/>
      <c r="AK9" s="168"/>
      <c r="AL9" s="168"/>
      <c r="AM9" s="168"/>
      <c r="AN9" s="168"/>
      <c r="AO9" s="168"/>
      <c r="AP9" s="168"/>
      <c r="AQ9" s="167">
        <v>0</v>
      </c>
      <c r="AR9" s="168"/>
      <c r="AS9" s="168"/>
      <c r="AT9" s="168"/>
      <c r="AU9" s="168"/>
      <c r="AV9" s="168"/>
      <c r="AW9" s="168"/>
      <c r="AX9" s="168"/>
      <c r="AY9" s="167">
        <v>0</v>
      </c>
      <c r="AZ9" s="168"/>
      <c r="BA9" s="168"/>
      <c r="BB9" s="168"/>
      <c r="BC9" s="168"/>
      <c r="BD9" s="168"/>
      <c r="BE9" s="168"/>
      <c r="BF9" s="168"/>
      <c r="BG9" s="167">
        <v>0</v>
      </c>
      <c r="BH9" s="168"/>
      <c r="BI9" s="168"/>
      <c r="BJ9" s="168"/>
      <c r="BK9" s="168"/>
      <c r="BL9" s="168"/>
      <c r="BM9" s="168"/>
      <c r="BN9" s="168"/>
      <c r="BO9" s="3"/>
      <c r="BP9" s="3"/>
      <c r="BQ9" s="8"/>
      <c r="BR9" s="8"/>
    </row>
    <row r="10" spans="2:81" ht="48.75" customHeight="1" x14ac:dyDescent="0.25">
      <c r="B10" s="88" t="s">
        <v>120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6" t="s">
        <v>66</v>
      </c>
      <c r="P10" s="37"/>
      <c r="Q10" s="37"/>
      <c r="R10" s="37"/>
      <c r="S10" s="167">
        <v>162000</v>
      </c>
      <c r="T10" s="168"/>
      <c r="U10" s="168"/>
      <c r="V10" s="168"/>
      <c r="W10" s="168"/>
      <c r="X10" s="168"/>
      <c r="Y10" s="168"/>
      <c r="Z10" s="168"/>
      <c r="AA10" s="167">
        <v>162000</v>
      </c>
      <c r="AB10" s="168"/>
      <c r="AC10" s="168"/>
      <c r="AD10" s="168"/>
      <c r="AE10" s="168"/>
      <c r="AF10" s="168"/>
      <c r="AG10" s="168"/>
      <c r="AH10" s="168"/>
      <c r="AI10" s="167">
        <f>AI7</f>
        <v>42769124.710000001</v>
      </c>
      <c r="AJ10" s="168"/>
      <c r="AK10" s="168"/>
      <c r="AL10" s="168"/>
      <c r="AM10" s="168"/>
      <c r="AN10" s="168"/>
      <c r="AO10" s="168"/>
      <c r="AP10" s="168"/>
      <c r="AQ10" s="167">
        <f>AQ7</f>
        <v>44229007.560000002</v>
      </c>
      <c r="AR10" s="168"/>
      <c r="AS10" s="168"/>
      <c r="AT10" s="168"/>
      <c r="AU10" s="168"/>
      <c r="AV10" s="168"/>
      <c r="AW10" s="168"/>
      <c r="AX10" s="168"/>
      <c r="AY10" s="167">
        <f>AY7</f>
        <v>42931124.710000001</v>
      </c>
      <c r="AZ10" s="168"/>
      <c r="BA10" s="168"/>
      <c r="BB10" s="168"/>
      <c r="BC10" s="168"/>
      <c r="BD10" s="168"/>
      <c r="BE10" s="168"/>
      <c r="BF10" s="168"/>
      <c r="BG10" s="167">
        <f>BG7</f>
        <v>44391007.560000002</v>
      </c>
      <c r="BH10" s="168"/>
      <c r="BI10" s="168"/>
      <c r="BJ10" s="168"/>
      <c r="BK10" s="168"/>
      <c r="BL10" s="168"/>
      <c r="BM10" s="168"/>
      <c r="BN10" s="168"/>
      <c r="BO10" s="3"/>
      <c r="BP10" s="3"/>
      <c r="BQ10" s="8"/>
      <c r="BR10" s="8"/>
    </row>
    <row r="11" spans="2:81" ht="63" customHeight="1" x14ac:dyDescent="0.25">
      <c r="B11" s="88" t="s">
        <v>121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36" t="s">
        <v>66</v>
      </c>
      <c r="P11" s="37"/>
      <c r="Q11" s="37"/>
      <c r="R11" s="37"/>
      <c r="S11" s="167">
        <v>0</v>
      </c>
      <c r="T11" s="168"/>
      <c r="U11" s="168"/>
      <c r="V11" s="168"/>
      <c r="W11" s="168"/>
      <c r="X11" s="168"/>
      <c r="Y11" s="168"/>
      <c r="Z11" s="168"/>
      <c r="AA11" s="167">
        <v>0</v>
      </c>
      <c r="AB11" s="168"/>
      <c r="AC11" s="168"/>
      <c r="AD11" s="168"/>
      <c r="AE11" s="168"/>
      <c r="AF11" s="168"/>
      <c r="AG11" s="168"/>
      <c r="AH11" s="168"/>
      <c r="AI11" s="167">
        <v>0</v>
      </c>
      <c r="AJ11" s="168"/>
      <c r="AK11" s="168"/>
      <c r="AL11" s="168"/>
      <c r="AM11" s="168"/>
      <c r="AN11" s="168"/>
      <c r="AO11" s="168"/>
      <c r="AP11" s="168"/>
      <c r="AQ11" s="167">
        <v>0</v>
      </c>
      <c r="AR11" s="168"/>
      <c r="AS11" s="168"/>
      <c r="AT11" s="168"/>
      <c r="AU11" s="168"/>
      <c r="AV11" s="168"/>
      <c r="AW11" s="168"/>
      <c r="AX11" s="168"/>
      <c r="AY11" s="167">
        <f>S11+AI11</f>
        <v>0</v>
      </c>
      <c r="AZ11" s="168"/>
      <c r="BA11" s="168"/>
      <c r="BB11" s="168"/>
      <c r="BC11" s="168"/>
      <c r="BD11" s="168"/>
      <c r="BE11" s="168"/>
      <c r="BF11" s="168"/>
      <c r="BG11" s="167">
        <f>AA11+AQ11</f>
        <v>0</v>
      </c>
      <c r="BH11" s="168"/>
      <c r="BI11" s="168"/>
      <c r="BJ11" s="168"/>
      <c r="BK11" s="168"/>
      <c r="BL11" s="168"/>
      <c r="BM11" s="168"/>
      <c r="BN11" s="168"/>
      <c r="BO11" s="3"/>
      <c r="BP11" s="3"/>
      <c r="BQ11" s="8"/>
      <c r="BR11" s="8"/>
    </row>
    <row r="12" spans="2:81" ht="25.5" customHeight="1" x14ac:dyDescent="0.25">
      <c r="B12" s="88" t="s">
        <v>122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36" t="s">
        <v>66</v>
      </c>
      <c r="P12" s="37"/>
      <c r="Q12" s="37"/>
      <c r="R12" s="37"/>
      <c r="S12" s="32" t="s">
        <v>98</v>
      </c>
      <c r="T12" s="33"/>
      <c r="U12" s="33"/>
      <c r="V12" s="33"/>
      <c r="W12" s="33"/>
      <c r="X12" s="33"/>
      <c r="Y12" s="33"/>
      <c r="Z12" s="33"/>
      <c r="AA12" s="32" t="s">
        <v>98</v>
      </c>
      <c r="AB12" s="33"/>
      <c r="AC12" s="33"/>
      <c r="AD12" s="33"/>
      <c r="AE12" s="33"/>
      <c r="AF12" s="33"/>
      <c r="AG12" s="33"/>
      <c r="AH12" s="33"/>
      <c r="AI12" s="167">
        <f>AI10</f>
        <v>42769124.710000001</v>
      </c>
      <c r="AJ12" s="168"/>
      <c r="AK12" s="168"/>
      <c r="AL12" s="168"/>
      <c r="AM12" s="168"/>
      <c r="AN12" s="168"/>
      <c r="AO12" s="168"/>
      <c r="AP12" s="168"/>
      <c r="AQ12" s="167">
        <f>AQ10</f>
        <v>44229007.560000002</v>
      </c>
      <c r="AR12" s="168"/>
      <c r="AS12" s="168"/>
      <c r="AT12" s="168"/>
      <c r="AU12" s="168"/>
      <c r="AV12" s="168"/>
      <c r="AW12" s="168"/>
      <c r="AX12" s="168"/>
      <c r="AY12" s="167">
        <f>AY10</f>
        <v>42931124.710000001</v>
      </c>
      <c r="AZ12" s="168"/>
      <c r="BA12" s="168"/>
      <c r="BB12" s="168"/>
      <c r="BC12" s="168"/>
      <c r="BD12" s="168"/>
      <c r="BE12" s="168"/>
      <c r="BF12" s="168"/>
      <c r="BG12" s="167">
        <f>BG10</f>
        <v>44391007.560000002</v>
      </c>
      <c r="BH12" s="168"/>
      <c r="BI12" s="168"/>
      <c r="BJ12" s="168"/>
      <c r="BK12" s="168"/>
      <c r="BL12" s="168"/>
      <c r="BM12" s="168"/>
      <c r="BN12" s="168"/>
      <c r="BO12" s="3"/>
      <c r="BP12" s="3"/>
      <c r="BQ12" s="8"/>
      <c r="BR12" s="8"/>
    </row>
    <row r="13" spans="2:81" ht="86.25" customHeight="1" x14ac:dyDescent="0.25">
      <c r="B13" s="88" t="s">
        <v>123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6" t="s">
        <v>124</v>
      </c>
      <c r="P13" s="37"/>
      <c r="Q13" s="37"/>
      <c r="R13" s="37"/>
      <c r="S13" s="32">
        <v>1</v>
      </c>
      <c r="T13" s="33"/>
      <c r="U13" s="33"/>
      <c r="V13" s="33"/>
      <c r="W13" s="33"/>
      <c r="X13" s="33"/>
      <c r="Y13" s="33"/>
      <c r="Z13" s="33"/>
      <c r="AA13" s="32">
        <v>1</v>
      </c>
      <c r="AB13" s="33"/>
      <c r="AC13" s="33"/>
      <c r="AD13" s="33"/>
      <c r="AE13" s="33"/>
      <c r="AF13" s="33"/>
      <c r="AG13" s="33"/>
      <c r="AH13" s="33"/>
      <c r="AI13" s="32" t="s">
        <v>98</v>
      </c>
      <c r="AJ13" s="33"/>
      <c r="AK13" s="33"/>
      <c r="AL13" s="33"/>
      <c r="AM13" s="33"/>
      <c r="AN13" s="33"/>
      <c r="AO13" s="33"/>
      <c r="AP13" s="33"/>
      <c r="AQ13" s="32" t="s">
        <v>98</v>
      </c>
      <c r="AR13" s="33"/>
      <c r="AS13" s="33"/>
      <c r="AT13" s="33"/>
      <c r="AU13" s="33"/>
      <c r="AV13" s="33"/>
      <c r="AW13" s="33"/>
      <c r="AX13" s="33"/>
      <c r="AY13" s="32">
        <v>1</v>
      </c>
      <c r="AZ13" s="33"/>
      <c r="BA13" s="33"/>
      <c r="BB13" s="33"/>
      <c r="BC13" s="33"/>
      <c r="BD13" s="33"/>
      <c r="BE13" s="33"/>
      <c r="BF13" s="33"/>
      <c r="BG13" s="32">
        <v>1</v>
      </c>
      <c r="BH13" s="33"/>
      <c r="BI13" s="33"/>
      <c r="BJ13" s="33"/>
      <c r="BK13" s="33"/>
      <c r="BL13" s="33"/>
      <c r="BM13" s="33"/>
      <c r="BN13" s="33"/>
      <c r="BO13" s="8"/>
      <c r="BP13" s="8"/>
      <c r="BQ13" s="8"/>
      <c r="BR13" s="8"/>
    </row>
    <row r="14" spans="2:81" ht="25.5" customHeight="1" x14ac:dyDescent="0.25">
      <c r="B14" s="88" t="s">
        <v>118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36" t="s">
        <v>124</v>
      </c>
      <c r="P14" s="37"/>
      <c r="Q14" s="37"/>
      <c r="R14" s="37"/>
      <c r="S14" s="163">
        <v>0</v>
      </c>
      <c r="T14" s="164"/>
      <c r="U14" s="164"/>
      <c r="V14" s="164"/>
      <c r="W14" s="164"/>
      <c r="X14" s="164"/>
      <c r="Y14" s="164"/>
      <c r="Z14" s="164"/>
      <c r="AA14" s="163">
        <v>0</v>
      </c>
      <c r="AB14" s="164"/>
      <c r="AC14" s="164"/>
      <c r="AD14" s="164"/>
      <c r="AE14" s="164"/>
      <c r="AF14" s="164"/>
      <c r="AG14" s="164"/>
      <c r="AH14" s="164"/>
      <c r="AI14" s="32" t="s">
        <v>98</v>
      </c>
      <c r="AJ14" s="33"/>
      <c r="AK14" s="33"/>
      <c r="AL14" s="33"/>
      <c r="AM14" s="33"/>
      <c r="AN14" s="33"/>
      <c r="AO14" s="33"/>
      <c r="AP14" s="33"/>
      <c r="AQ14" s="32" t="s">
        <v>98</v>
      </c>
      <c r="AR14" s="33"/>
      <c r="AS14" s="33"/>
      <c r="AT14" s="33"/>
      <c r="AU14" s="33"/>
      <c r="AV14" s="33"/>
      <c r="AW14" s="33"/>
      <c r="AX14" s="33"/>
      <c r="AY14" s="163">
        <v>0</v>
      </c>
      <c r="AZ14" s="164"/>
      <c r="BA14" s="164"/>
      <c r="BB14" s="164"/>
      <c r="BC14" s="164"/>
      <c r="BD14" s="164"/>
      <c r="BE14" s="164"/>
      <c r="BF14" s="164"/>
      <c r="BG14" s="163">
        <v>0</v>
      </c>
      <c r="BH14" s="164"/>
      <c r="BI14" s="164"/>
      <c r="BJ14" s="164"/>
      <c r="BK14" s="164"/>
      <c r="BL14" s="164"/>
      <c r="BM14" s="164"/>
      <c r="BN14" s="164"/>
      <c r="BO14" s="8"/>
      <c r="BP14" s="8"/>
      <c r="BQ14" s="8"/>
      <c r="BR14" s="8"/>
    </row>
    <row r="15" spans="2:81" ht="36.75" customHeight="1" x14ac:dyDescent="0.25">
      <c r="B15" s="88" t="s">
        <v>119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36" t="s">
        <v>124</v>
      </c>
      <c r="P15" s="37"/>
      <c r="Q15" s="37"/>
      <c r="R15" s="37"/>
      <c r="S15" s="163">
        <v>0</v>
      </c>
      <c r="T15" s="164"/>
      <c r="U15" s="164"/>
      <c r="V15" s="164"/>
      <c r="W15" s="164"/>
      <c r="X15" s="164"/>
      <c r="Y15" s="164"/>
      <c r="Z15" s="164"/>
      <c r="AA15" s="163">
        <v>0</v>
      </c>
      <c r="AB15" s="164"/>
      <c r="AC15" s="164"/>
      <c r="AD15" s="164"/>
      <c r="AE15" s="164"/>
      <c r="AF15" s="164"/>
      <c r="AG15" s="164"/>
      <c r="AH15" s="164"/>
      <c r="AI15" s="32" t="s">
        <v>98</v>
      </c>
      <c r="AJ15" s="33"/>
      <c r="AK15" s="33"/>
      <c r="AL15" s="33"/>
      <c r="AM15" s="33"/>
      <c r="AN15" s="33"/>
      <c r="AO15" s="33"/>
      <c r="AP15" s="33"/>
      <c r="AQ15" s="32" t="s">
        <v>98</v>
      </c>
      <c r="AR15" s="33"/>
      <c r="AS15" s="33"/>
      <c r="AT15" s="33"/>
      <c r="AU15" s="33"/>
      <c r="AV15" s="33"/>
      <c r="AW15" s="33"/>
      <c r="AX15" s="33"/>
      <c r="AY15" s="163">
        <v>0</v>
      </c>
      <c r="AZ15" s="164"/>
      <c r="BA15" s="164"/>
      <c r="BB15" s="164"/>
      <c r="BC15" s="164"/>
      <c r="BD15" s="164"/>
      <c r="BE15" s="164"/>
      <c r="BF15" s="164"/>
      <c r="BG15" s="163">
        <v>0</v>
      </c>
      <c r="BH15" s="164"/>
      <c r="BI15" s="164"/>
      <c r="BJ15" s="164"/>
      <c r="BK15" s="164"/>
      <c r="BL15" s="164"/>
      <c r="BM15" s="164"/>
      <c r="BN15" s="164"/>
      <c r="BO15" s="6"/>
      <c r="BP15" s="8"/>
      <c r="BQ15" s="8"/>
      <c r="BR15" s="8"/>
    </row>
    <row r="16" spans="2:81" ht="81" customHeight="1" x14ac:dyDescent="0.25">
      <c r="B16" s="88" t="s">
        <v>125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36" t="s">
        <v>126</v>
      </c>
      <c r="P16" s="37"/>
      <c r="Q16" s="37"/>
      <c r="R16" s="37"/>
      <c r="S16" s="165">
        <v>29.9</v>
      </c>
      <c r="T16" s="166"/>
      <c r="U16" s="166"/>
      <c r="V16" s="166"/>
      <c r="W16" s="166"/>
      <c r="X16" s="166"/>
      <c r="Y16" s="166"/>
      <c r="Z16" s="166"/>
      <c r="AA16" s="165">
        <v>29.9</v>
      </c>
      <c r="AB16" s="166"/>
      <c r="AC16" s="166"/>
      <c r="AD16" s="166"/>
      <c r="AE16" s="166"/>
      <c r="AF16" s="166"/>
      <c r="AG16" s="166"/>
      <c r="AH16" s="166"/>
      <c r="AI16" s="32" t="s">
        <v>98</v>
      </c>
      <c r="AJ16" s="33"/>
      <c r="AK16" s="33"/>
      <c r="AL16" s="33"/>
      <c r="AM16" s="33"/>
      <c r="AN16" s="33"/>
      <c r="AO16" s="33"/>
      <c r="AP16" s="33"/>
      <c r="AQ16" s="32" t="s">
        <v>98</v>
      </c>
      <c r="AR16" s="33"/>
      <c r="AS16" s="33"/>
      <c r="AT16" s="33"/>
      <c r="AU16" s="33"/>
      <c r="AV16" s="33"/>
      <c r="AW16" s="33"/>
      <c r="AX16" s="33"/>
      <c r="AY16" s="32"/>
      <c r="AZ16" s="33"/>
      <c r="BA16" s="33"/>
      <c r="BB16" s="33"/>
      <c r="BC16" s="33"/>
      <c r="BD16" s="33"/>
      <c r="BE16" s="33"/>
      <c r="BF16" s="33"/>
      <c r="BG16" s="32"/>
      <c r="BH16" s="33"/>
      <c r="BI16" s="33"/>
      <c r="BJ16" s="33"/>
      <c r="BK16" s="33"/>
      <c r="BL16" s="33"/>
      <c r="BM16" s="33"/>
      <c r="BN16" s="33"/>
      <c r="BO16" s="6"/>
      <c r="BP16" s="8"/>
      <c r="BQ16" s="8"/>
      <c r="BR16" s="8"/>
    </row>
    <row r="17" spans="2:70" ht="26.4" customHeight="1" x14ac:dyDescent="0.25">
      <c r="B17" s="88" t="s">
        <v>118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36" t="s">
        <v>126</v>
      </c>
      <c r="P17" s="37"/>
      <c r="Q17" s="37"/>
      <c r="R17" s="37"/>
      <c r="S17" s="163">
        <v>0</v>
      </c>
      <c r="T17" s="164"/>
      <c r="U17" s="164"/>
      <c r="V17" s="164"/>
      <c r="W17" s="164"/>
      <c r="X17" s="164"/>
      <c r="Y17" s="164"/>
      <c r="Z17" s="164"/>
      <c r="AA17" s="163">
        <v>0</v>
      </c>
      <c r="AB17" s="164"/>
      <c r="AC17" s="164"/>
      <c r="AD17" s="164"/>
      <c r="AE17" s="164"/>
      <c r="AF17" s="164"/>
      <c r="AG17" s="164"/>
      <c r="AH17" s="164"/>
      <c r="AI17" s="32" t="s">
        <v>98</v>
      </c>
      <c r="AJ17" s="33"/>
      <c r="AK17" s="33"/>
      <c r="AL17" s="33"/>
      <c r="AM17" s="33"/>
      <c r="AN17" s="33"/>
      <c r="AO17" s="33"/>
      <c r="AP17" s="33"/>
      <c r="AQ17" s="32" t="s">
        <v>98</v>
      </c>
      <c r="AR17" s="33"/>
      <c r="AS17" s="33"/>
      <c r="AT17" s="33"/>
      <c r="AU17" s="33"/>
      <c r="AV17" s="33"/>
      <c r="AW17" s="33"/>
      <c r="AX17" s="33"/>
      <c r="AY17" s="163">
        <v>0</v>
      </c>
      <c r="AZ17" s="164"/>
      <c r="BA17" s="164"/>
      <c r="BB17" s="164"/>
      <c r="BC17" s="164"/>
      <c r="BD17" s="164"/>
      <c r="BE17" s="164"/>
      <c r="BF17" s="164"/>
      <c r="BG17" s="163">
        <v>0</v>
      </c>
      <c r="BH17" s="164"/>
      <c r="BI17" s="164"/>
      <c r="BJ17" s="164"/>
      <c r="BK17" s="164"/>
      <c r="BL17" s="164"/>
      <c r="BM17" s="164"/>
      <c r="BN17" s="164"/>
      <c r="BO17" s="6"/>
      <c r="BP17" s="8"/>
      <c r="BQ17" s="8"/>
      <c r="BR17" s="8"/>
    </row>
    <row r="18" spans="2:70" ht="36.75" customHeight="1" x14ac:dyDescent="0.25">
      <c r="B18" s="88" t="s">
        <v>119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36" t="s">
        <v>126</v>
      </c>
      <c r="P18" s="37"/>
      <c r="Q18" s="37"/>
      <c r="R18" s="37"/>
      <c r="S18" s="163">
        <v>0</v>
      </c>
      <c r="T18" s="164"/>
      <c r="U18" s="164"/>
      <c r="V18" s="164"/>
      <c r="W18" s="164"/>
      <c r="X18" s="164"/>
      <c r="Y18" s="164"/>
      <c r="Z18" s="164"/>
      <c r="AA18" s="163">
        <v>0</v>
      </c>
      <c r="AB18" s="164"/>
      <c r="AC18" s="164"/>
      <c r="AD18" s="164"/>
      <c r="AE18" s="164"/>
      <c r="AF18" s="164"/>
      <c r="AG18" s="164"/>
      <c r="AH18" s="164"/>
      <c r="AI18" s="32" t="s">
        <v>98</v>
      </c>
      <c r="AJ18" s="33"/>
      <c r="AK18" s="33"/>
      <c r="AL18" s="33"/>
      <c r="AM18" s="33"/>
      <c r="AN18" s="33"/>
      <c r="AO18" s="33"/>
      <c r="AP18" s="33"/>
      <c r="AQ18" s="32" t="s">
        <v>98</v>
      </c>
      <c r="AR18" s="33"/>
      <c r="AS18" s="33"/>
      <c r="AT18" s="33"/>
      <c r="AU18" s="33"/>
      <c r="AV18" s="33"/>
      <c r="AW18" s="33"/>
      <c r="AX18" s="33"/>
      <c r="AY18" s="163">
        <v>0</v>
      </c>
      <c r="AZ18" s="164"/>
      <c r="BA18" s="164"/>
      <c r="BB18" s="164"/>
      <c r="BC18" s="164"/>
      <c r="BD18" s="164"/>
      <c r="BE18" s="164"/>
      <c r="BF18" s="164"/>
      <c r="BG18" s="163">
        <v>0</v>
      </c>
      <c r="BH18" s="164"/>
      <c r="BI18" s="164"/>
      <c r="BJ18" s="164"/>
      <c r="BK18" s="164"/>
      <c r="BL18" s="164"/>
      <c r="BM18" s="164"/>
      <c r="BN18" s="164"/>
      <c r="BO18" s="8"/>
      <c r="BP18" s="8"/>
      <c r="BQ18" s="8"/>
      <c r="BR18" s="8"/>
    </row>
    <row r="19" spans="2:70" ht="13.65" customHeight="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 x14ac:dyDescent="0.25">
      <c r="B20" s="1" t="s">
        <v>159</v>
      </c>
    </row>
    <row r="21" spans="2:70" x14ac:dyDescent="0.25">
      <c r="B21" s="11" t="s">
        <v>127</v>
      </c>
    </row>
    <row r="22" spans="2:70" x14ac:dyDescent="0.25">
      <c r="B22" s="1" t="s">
        <v>160</v>
      </c>
    </row>
    <row r="23" spans="2:70" x14ac:dyDescent="0.25">
      <c r="B23" s="11" t="s">
        <v>128</v>
      </c>
    </row>
    <row r="24" spans="2:70" ht="15.6" x14ac:dyDescent="0.3">
      <c r="B24" s="10" t="s">
        <v>182</v>
      </c>
    </row>
    <row r="37" spans="1:1" x14ac:dyDescent="0.25">
      <c r="A37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ADMIN</cp:lastModifiedBy>
  <cp:lastPrinted>2019-03-06T10:28:27Z</cp:lastPrinted>
  <dcterms:created xsi:type="dcterms:W3CDTF">2013-06-10T03:31:25Z</dcterms:created>
  <dcterms:modified xsi:type="dcterms:W3CDTF">2021-02-08T05:02:10Z</dcterms:modified>
</cp:coreProperties>
</file>